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110" yWindow="105" windowWidth="19320" windowHeight="9315" activeTab="0"/>
  </bookViews>
  <sheets>
    <sheet name="CDS-A" sheetId="1" r:id="rId1"/>
    <sheet name="CDS-B" sheetId="2" r:id="rId2"/>
    <sheet name="CDS-C" sheetId="3" r:id="rId3"/>
    <sheet name="CDS-D" sheetId="5" r:id="rId4"/>
    <sheet name="CDS-E" sheetId="4" r:id="rId5"/>
    <sheet name="CDS-F" sheetId="6" r:id="rId6"/>
    <sheet name="CDS-G" sheetId="7" r:id="rId7"/>
    <sheet name="CDS-H" sheetId="18" r:id="rId8"/>
    <sheet name="CDS-I" sheetId="9" r:id="rId9"/>
    <sheet name="CDS-J" sheetId="10" r:id="rId10"/>
    <sheet name="CDS Definitions" sheetId="11" r:id="rId11"/>
    <sheet name="CDS-CHANGES" sheetId="12" r:id="rId12"/>
  </sheets>
  <definedNames/>
  <calcPr calcId="145621"/>
</workbook>
</file>

<file path=xl/sharedStrings.xml><?xml version="1.0" encoding="utf-8"?>
<sst xmlns="http://schemas.openxmlformats.org/spreadsheetml/2006/main" count="1924" uniqueCount="1089">
  <si>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</si>
  <si>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</si>
  <si>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</si>
  <si>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</si>
  <si>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</si>
  <si>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</si>
  <si>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</si>
  <si>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</si>
  <si>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</si>
  <si>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</si>
  <si>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</si>
  <si>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</si>
  <si>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</si>
  <si>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</si>
  <si>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</si>
  <si>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</si>
  <si>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</si>
  <si>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</si>
  <si>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</si>
  <si>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</si>
  <si>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</si>
  <si>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</si>
  <si>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</si>
  <si>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</si>
  <si>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</si>
  <si>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</si>
  <si>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</si>
  <si>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</si>
  <si>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</si>
  <si>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</si>
  <si>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</si>
  <si>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</si>
  <si>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</si>
  <si>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</si>
  <si>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</si>
  <si>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</si>
  <si>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</si>
  <si>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</si>
  <si>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</si>
  <si>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</si>
  <si>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</si>
  <si>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</si>
  <si>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</si>
  <si>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</si>
  <si>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</si>
  <si>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</si>
  <si>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</si>
  <si>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</si>
  <si>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</si>
  <si>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</si>
  <si>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</si>
  <si>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</si>
  <si>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</si>
  <si>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</si>
  <si>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</si>
  <si>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</si>
  <si>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</si>
  <si>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</si>
  <si>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</si>
  <si>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</si>
  <si>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</si>
  <si>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</si>
  <si>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</si>
  <si>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</si>
  <si>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</si>
  <si>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</si>
  <si>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</si>
  <si>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</si>
  <si>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</si>
  <si>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</si>
  <si>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</si>
  <si>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</si>
  <si>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</si>
  <si>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</si>
  <si>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</si>
  <si>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</si>
  <si>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</si>
  <si>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</si>
  <si>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</si>
  <si>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</si>
  <si>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</si>
  <si>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</si>
  <si>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</si>
  <si>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</si>
  <si>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</si>
  <si>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</si>
  <si>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</si>
  <si>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</si>
  <si>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</si>
  <si>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</si>
  <si>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</si>
  <si>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</si>
  <si>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</si>
  <si>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</si>
  <si>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</si>
  <si>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</si>
  <si>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</si>
  <si>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</si>
  <si>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</si>
  <si>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</si>
  <si>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</si>
  <si>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</si>
  <si>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</si>
  <si>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</si>
  <si>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</si>
  <si>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</si>
  <si>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</si>
  <si>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</si>
  <si>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</si>
  <si>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</si>
  <si>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</si>
  <si>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</si>
  <si>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</si>
  <si>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</si>
  <si>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</si>
  <si>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</si>
  <si>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</si>
  <si>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</si>
  <si>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</si>
  <si>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</si>
  <si>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</si>
  <si>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</si>
  <si>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</si>
  <si>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</si>
  <si>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</si>
  <si>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</si>
  <si>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</si>
  <si>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</si>
  <si>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</si>
  <si>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</si>
  <si>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</si>
  <si>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</si>
  <si>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</si>
  <si>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</si>
  <si>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</si>
  <si>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</si>
  <si>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</si>
  <si>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</si>
  <si>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</si>
  <si>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</si>
  <si>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</si>
  <si>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</si>
  <si>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</si>
  <si>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</si>
  <si>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</si>
  <si>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</si>
  <si>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</si>
  <si>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</si>
  <si>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</si>
  <si>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</si>
  <si>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</si>
  <si>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</si>
  <si>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</si>
  <si>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</si>
  <si>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</si>
  <si>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</si>
  <si>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</si>
  <si>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</si>
  <si>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</si>
  <si>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</si>
  <si>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</si>
  <si>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</si>
  <si>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</si>
  <si>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</si>
  <si>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</si>
  <si>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</si>
  <si>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</si>
  <si>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</si>
  <si>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</si>
  <si>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</si>
  <si>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</si>
  <si>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</si>
  <si>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</si>
  <si>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</si>
  <si>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</si>
  <si>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</si>
  <si>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</si>
  <si>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</si>
  <si>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</si>
  <si>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</si>
  <si>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</si>
  <si>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</si>
  <si>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</si>
  <si>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</si>
  <si>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</si>
  <si>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</si>
  <si>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</si>
  <si>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</si>
  <si>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</si>
  <si>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</si>
  <si>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</si>
  <si>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</si>
  <si>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</si>
  <si>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</si>
  <si>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</si>
  <si>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</si>
  <si>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</si>
  <si>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</si>
  <si>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</si>
  <si>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</si>
  <si>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</si>
  <si>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</si>
  <si>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</si>
  <si>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</si>
  <si>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</si>
  <si>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</si>
  <si>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</si>
  <si>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</si>
  <si>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</si>
  <si>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</si>
  <si>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</si>
  <si>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</si>
  <si>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</si>
  <si>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</si>
  <si>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</si>
  <si>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</si>
  <si>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</si>
  <si>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</si>
  <si>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</si>
  <si>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</si>
  <si>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</si>
  <si>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</si>
  <si>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</si>
  <si>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</si>
  <si>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</si>
  <si>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</si>
  <si>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</si>
  <si>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</si>
  <si>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</si>
  <si>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</si>
  <si>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</si>
  <si>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</si>
  <si>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</si>
  <si>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</si>
  <si>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</si>
  <si>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</si>
  <si>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</si>
  <si>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</si>
  <si>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</si>
  <si>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</si>
  <si>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</si>
  <si>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</si>
  <si>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</si>
  <si>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</si>
  <si>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</si>
  <si>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</si>
  <si>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</si>
  <si>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</si>
  <si>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</si>
  <si>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</si>
  <si>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</si>
  <si>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</si>
  <si>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</si>
  <si>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</si>
  <si>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</si>
  <si>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</si>
  <si>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</si>
  <si>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</si>
  <si>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</si>
  <si>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</si>
  <si>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</si>
  <si>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</si>
  <si>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</si>
  <si>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</si>
  <si>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</si>
  <si>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</si>
  <si>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</si>
  <si>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</si>
  <si>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</si>
  <si>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</si>
  <si>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</si>
  <si>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</si>
  <si>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</si>
  <si>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</si>
  <si>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</si>
  <si>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</si>
  <si>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</si>
  <si>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</si>
  <si>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</si>
  <si>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</si>
  <si>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</si>
  <si>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</si>
  <si>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</si>
  <si>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</si>
  <si>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</si>
  <si>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</si>
  <si>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</si>
  <si>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</si>
  <si>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</si>
  <si>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</si>
  <si>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</si>
  <si>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</si>
  <si>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</si>
  <si>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</si>
  <si>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</si>
  <si>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</si>
  <si>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</si>
  <si>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</si>
  <si>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</si>
  <si>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</si>
  <si>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</si>
  <si>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</si>
  <si>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</si>
  <si>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</si>
  <si>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</si>
  <si>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</si>
  <si>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</si>
  <si>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</si>
  <si>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</si>
  <si>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</si>
  <si>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</si>
  <si>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</si>
  <si>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</si>
  <si>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</si>
  <si>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</si>
  <si>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</si>
  <si>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</si>
  <si>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</si>
  <si>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</si>
  <si>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</si>
  <si>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</si>
  <si>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</si>
  <si>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</si>
  <si>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</si>
  <si>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</si>
  <si>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</si>
  <si>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</si>
  <si>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</si>
  <si>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</si>
  <si>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</si>
  <si>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</si>
  <si>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</si>
  <si>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</si>
  <si>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</si>
  <si>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</si>
  <si>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</si>
  <si>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</si>
  <si>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</si>
  <si>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</si>
  <si>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</si>
  <si>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</si>
  <si>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</si>
  <si>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</si>
  <si>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</si>
  <si>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</si>
  <si>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</si>
  <si>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</si>
  <si>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</si>
  <si>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</si>
  <si>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</si>
  <si>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</si>
  <si>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</si>
  <si>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</si>
  <si>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</si>
  <si>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</si>
  <si>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</si>
  <si>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</si>
  <si>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</si>
  <si>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</si>
  <si>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</si>
  <si>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</si>
  <si>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</si>
  <si>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</si>
  <si>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</si>
  <si>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</si>
  <si>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</si>
  <si>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</si>
  <si>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</si>
  <si>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</si>
  <si>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</si>
  <si>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</si>
  <si>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</si>
  <si>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</si>
  <si>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</si>
  <si>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</si>
  <si>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</si>
  <si>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</si>
  <si>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</si>
  <si>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</si>
  <si>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</si>
  <si>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</si>
  <si>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</si>
  <si>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</si>
  <si>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</si>
  <si>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</si>
  <si>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</si>
  <si>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</si>
  <si>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</si>
  <si>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</si>
  <si>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</si>
  <si>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</si>
  <si>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</si>
  <si>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</si>
  <si>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</si>
  <si>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</si>
  <si>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</si>
  <si>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</si>
  <si>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</si>
  <si>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</si>
  <si>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</si>
  <si>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</si>
  <si>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</si>
  <si>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</si>
  <si>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</si>
  <si>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</si>
  <si>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</si>
  <si>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</si>
  <si>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</si>
  <si>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</si>
  <si>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</si>
  <si>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</si>
  <si>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</si>
  <si>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</si>
  <si>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</si>
  <si>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</si>
  <si>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</si>
  <si>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</si>
  <si>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</si>
  <si>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</si>
  <si>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</si>
  <si>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</si>
  <si>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</si>
  <si>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</si>
  <si>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</si>
  <si>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</si>
  <si>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</si>
  <si>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</si>
  <si>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</si>
  <si>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</si>
  <si>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</si>
  <si>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</si>
  <si>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</si>
  <si>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</si>
  <si>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</si>
  <si>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</si>
  <si>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</si>
  <si>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</si>
  <si>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</si>
  <si>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</si>
  <si>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</si>
  <si>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</si>
  <si>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</si>
  <si>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</si>
  <si>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</si>
  <si>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</si>
  <si>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</si>
  <si>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</si>
  <si>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</si>
  <si>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</si>
  <si>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</si>
  <si>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</si>
  <si>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</si>
  <si>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</si>
  <si>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</si>
  <si>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</si>
  <si>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</si>
  <si>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</si>
  <si>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</si>
  <si>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</si>
  <si>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</si>
  <si>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</si>
  <si>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</si>
  <si>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</si>
  <si>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</si>
  <si>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</si>
  <si>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</si>
  <si>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</si>
  <si>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</si>
  <si>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</si>
  <si>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</si>
  <si>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</si>
  <si>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</si>
  <si>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</si>
  <si>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</si>
  <si>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</si>
  <si>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</si>
  <si>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</si>
  <si>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</si>
  <si>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</si>
  <si>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</si>
  <si>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</si>
  <si>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</si>
  <si>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</si>
  <si>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</si>
  <si>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</si>
  <si>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</si>
  <si>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</si>
  <si>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</si>
  <si>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</si>
  <si>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</si>
  <si>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</si>
  <si>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</si>
  <si>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</si>
  <si>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</si>
  <si>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</si>
  <si>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</si>
  <si>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</si>
  <si>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</si>
  <si>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</si>
  <si>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</si>
  <si>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</si>
  <si>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</si>
  <si>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</si>
  <si>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</si>
  <si>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</si>
  <si>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</si>
  <si>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</si>
  <si>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</si>
  <si>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</si>
  <si>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</si>
  <si>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</si>
  <si>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</si>
  <si>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</si>
  <si>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</si>
  <si>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</si>
  <si>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</si>
  <si>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</si>
  <si>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</si>
  <si>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</si>
  <si>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</si>
  <si>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</si>
  <si>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</si>
  <si>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</si>
  <si>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</si>
  <si>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</si>
  <si>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</si>
  <si>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</si>
  <si>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</si>
  <si>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</si>
  <si>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</si>
  <si>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</si>
  <si>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</si>
  <si>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</si>
  <si>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</si>
  <si>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</si>
  <si>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</si>
  <si>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</si>
  <si>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</si>
  <si>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</si>
  <si>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</si>
  <si>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</si>
  <si>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</si>
  <si>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</si>
  <si>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</si>
  <si>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</si>
  <si>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</si>
  <si>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</si>
  <si>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</si>
  <si>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</si>
  <si>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</si>
  <si>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</si>
  <si>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</si>
  <si>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</si>
  <si>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</si>
  <si>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</si>
  <si>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</si>
  <si>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</si>
  <si>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</si>
  <si>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</si>
  <si>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</si>
  <si>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</si>
  <si>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</si>
  <si>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</si>
  <si>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</si>
  <si>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</si>
  <si>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</si>
  <si>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</si>
  <si>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</si>
  <si>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</si>
  <si>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</si>
  <si>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</si>
  <si>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</si>
  <si>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</si>
  <si>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</si>
  <si>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</si>
  <si>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</si>
  <si>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</si>
  <si>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</si>
  <si>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</si>
  <si>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</si>
  <si>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</si>
  <si>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</si>
  <si>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</si>
  <si>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</si>
  <si>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</si>
  <si>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</si>
  <si>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</si>
  <si>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</si>
  <si>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</si>
  <si>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</si>
  <si>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</si>
  <si>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</si>
  <si>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</si>
  <si>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</si>
  <si>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</si>
  <si>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</si>
  <si>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</si>
  <si>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</si>
  <si>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</si>
  <si>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</si>
  <si>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</si>
  <si>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</si>
  <si>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</si>
  <si>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</si>
  <si>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</si>
  <si>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</si>
  <si>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</si>
  <si>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</si>
  <si>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</si>
  <si>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</si>
  <si>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</si>
  <si>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</si>
  <si>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</si>
  <si>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</si>
  <si>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</si>
  <si>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</si>
  <si>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</si>
  <si>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</si>
  <si>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</si>
  <si>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</si>
  <si>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</si>
  <si>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</si>
  <si>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</si>
  <si>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</si>
  <si>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</si>
  <si>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</si>
  <si>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</si>
  <si>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</si>
  <si>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</si>
  <si>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</si>
  <si>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</si>
  <si>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</si>
  <si>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</si>
  <si>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</si>
  <si>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</si>
  <si>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</si>
  <si>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</si>
  <si>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</si>
  <si>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</si>
  <si>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</si>
  <si>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</si>
  <si>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</si>
  <si>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</si>
  <si>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</si>
  <si>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</si>
  <si>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</si>
  <si>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</si>
  <si>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</si>
  <si>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</si>
  <si>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</si>
  <si>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</si>
  <si>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</si>
  <si>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</si>
  <si>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</si>
  <si>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</si>
  <si>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</si>
  <si>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</si>
  <si>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</si>
  <si>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</si>
  <si>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</si>
  <si>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</si>
  <si>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</si>
  <si>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</si>
  <si>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</si>
  <si>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</si>
  <si>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</si>
  <si>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</si>
  <si>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</si>
  <si>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</si>
  <si>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</si>
  <si>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</si>
  <si>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</si>
  <si>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</si>
  <si>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</si>
  <si>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</si>
  <si>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</si>
  <si>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</si>
  <si>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</si>
  <si>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</si>
  <si>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</si>
  <si>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</si>
  <si>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</si>
  <si>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</si>
  <si>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</si>
  <si>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</si>
  <si>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</si>
  <si>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</si>
  <si>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</si>
  <si>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</si>
  <si>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</si>
  <si>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</si>
  <si>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</si>
  <si>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</si>
  <si>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</si>
  <si>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</si>
  <si>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</si>
  <si>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</si>
  <si>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</si>
  <si>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</si>
  <si>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</si>
  <si>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</si>
  <si>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</si>
  <si>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</si>
  <si>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</si>
  <si>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</si>
  <si>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</si>
  <si>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</si>
  <si>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</si>
  <si>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</si>
  <si>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</si>
  <si>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</si>
  <si>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</si>
  <si>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</si>
  <si>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</si>
  <si>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</si>
  <si>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</si>
  <si>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</si>
  <si>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</si>
  <si>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</si>
  <si>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</si>
  <si>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</si>
  <si>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</si>
  <si>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</si>
  <si>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</si>
  <si>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</si>
  <si>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</si>
  <si>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</si>
  <si>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</si>
  <si>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</si>
  <si>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</si>
  <si>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</si>
  <si>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</si>
  <si>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</si>
  <si>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</si>
  <si>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</si>
  <si>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</si>
  <si>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</si>
  <si>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</si>
  <si>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</si>
  <si>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</si>
  <si>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</si>
  <si>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</si>
  <si>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</si>
  <si>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</si>
  <si>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</si>
  <si>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</si>
  <si>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</si>
  <si>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</si>
  <si>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</si>
  <si>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</si>
  <si>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</si>
  <si>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</si>
  <si>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</si>
  <si>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</si>
  <si>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</si>
  <si>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</si>
  <si>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</si>
  <si>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</si>
  <si>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</si>
  <si>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</si>
  <si>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</si>
  <si>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</si>
  <si>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</si>
  <si>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</si>
  <si>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</si>
  <si>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</si>
  <si>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</si>
  <si>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</si>
  <si>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</si>
  <si>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</si>
  <si>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</si>
  <si>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</si>
  <si>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</si>
  <si>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</si>
  <si>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</si>
  <si>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</si>
  <si>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</si>
  <si>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</si>
  <si>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</si>
  <si>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</si>
  <si>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</si>
  <si>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</si>
  <si>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</si>
  <si>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</si>
  <si>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</si>
  <si>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</si>
  <si>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</si>
  <si>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</si>
  <si>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</si>
  <si>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</si>
  <si>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</si>
  <si>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</si>
  <si>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</si>
  <si>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</si>
  <si>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</si>
  <si>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</si>
  <si>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</si>
  <si>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</si>
  <si>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</si>
  <si>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</si>
  <si>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</si>
  <si>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</si>
  <si>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</si>
  <si>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</si>
  <si>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</si>
  <si>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</si>
  <si>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</si>
  <si>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</si>
  <si>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</si>
  <si>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</si>
  <si>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</si>
  <si>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</si>
  <si>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</si>
  <si>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</si>
  <si>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</si>
  <si>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</si>
  <si>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</si>
  <si>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</si>
  <si>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</si>
  <si>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</si>
  <si>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</si>
  <si>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</si>
  <si>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</si>
  <si>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</si>
  <si>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</si>
  <si>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</si>
  <si>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</si>
  <si>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</si>
  <si>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</si>
  <si>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</si>
  <si>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</si>
  <si>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</si>
  <si>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</si>
  <si>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</si>
  <si>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</si>
  <si>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</si>
  <si>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</si>
  <si>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</si>
  <si>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</si>
  <si>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</si>
  <si>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</si>
  <si>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</si>
  <si>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</si>
  <si>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</si>
  <si>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</si>
  <si>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</si>
  <si>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</si>
  <si>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</si>
  <si>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</si>
  <si>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</si>
  <si>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</si>
  <si>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</si>
  <si>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</si>
  <si>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</si>
  <si>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</si>
  <si>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</si>
  <si>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</si>
  <si>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</si>
  <si>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</si>
  <si>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</si>
  <si>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</si>
  <si>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</si>
  <si>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</si>
  <si>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</si>
  <si>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</si>
  <si>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</si>
  <si>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</si>
  <si>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</si>
  <si>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</si>
  <si>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</si>
  <si>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</si>
  <si>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</si>
  <si>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</si>
  <si>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</si>
  <si>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</si>
  <si>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</si>
  <si>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</si>
  <si>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</si>
  <si>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</si>
  <si>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</si>
  <si>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</si>
  <si>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</si>
  <si>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</si>
  <si>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</si>
  <si>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</si>
  <si>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</si>
  <si>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</si>
  <si>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</si>
  <si>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</si>
  <si>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</si>
  <si>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</si>
  <si>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</si>
  <si>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</si>
  <si>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</si>
  <si>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</si>
  <si>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</si>
  <si>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</si>
  <si>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</si>
  <si>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</si>
  <si>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</si>
  <si>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</si>
  <si>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</si>
  <si>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</si>
  <si>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</si>
  <si>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</si>
  <si>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</si>
  <si>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</si>
  <si>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</si>
  <si>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</si>
  <si>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</si>
  <si>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</si>
  <si>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</si>
  <si>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</si>
  <si>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</si>
  <si>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</si>
  <si>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</si>
  <si>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</si>
  <si>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</si>
  <si>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</si>
  <si>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</si>
  <si>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</si>
  <si>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</si>
  <si>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</si>
  <si>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</si>
  <si>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</si>
  <si>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</si>
  <si>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</si>
  <si>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</si>
  <si>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</si>
  <si>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</si>
  <si>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</si>
  <si>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</si>
  <si>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</si>
  <si>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</si>
  <si>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</si>
  <si>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</si>
  <si>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</si>
  <si>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</si>
  <si>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</si>
  <si>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</si>
  <si>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</si>
  <si>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</si>
  <si>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</si>
  <si>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</si>
  <si>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</si>
  <si>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</si>
  <si>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</si>
  <si>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</si>
  <si>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</si>
  <si>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</si>
  <si>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</si>
  <si>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</si>
  <si>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</si>
  <si>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</si>
  <si>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</si>
  <si>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</si>
  <si>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</si>
  <si>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</si>
  <si>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</si>
  <si>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</si>
  <si>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</si>
  <si>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</si>
  <si>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</si>
  <si>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</si>
  <si>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</si>
  <si>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</si>
  <si>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</si>
  <si>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</si>
  <si>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</si>
  <si>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</si>
  <si>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</si>
  <si>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</si>
  <si>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</si>
  <si>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</si>
  <si>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</si>
  <si>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</si>
  <si>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</si>
  <si>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</si>
  <si>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</si>
  <si>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</si>
  <si>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</si>
  <si>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</si>
  <si>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</si>
  <si>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</si>
  <si>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</si>
  <si>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</si>
  <si>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</si>
  <si>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</si>
  <si>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</si>
  <si>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</si>
  <si>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</si>
  <si>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</si>
  <si>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</si>
  <si>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</si>
  <si>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</si>
  <si>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</si>
  <si>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</si>
  <si>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</si>
  <si>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</si>
  <si>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</si>
  <si>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</si>
  <si>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</si>
  <si>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</si>
  <si>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</si>
  <si>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</si>
  <si>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</si>
  <si>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</si>
  <si>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</si>
  <si>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</si>
  <si>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</si>
  <si>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</si>
  <si>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</si>
  <si>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</si>
  <si>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</si>
  <si>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</si>
  <si>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</si>
  <si>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2012-2013
final</t>
  </si>
  <si>
    <t>2013-2014 estimated</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</si>
  <si>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</si>
  <si>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</si>
  <si>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</si>
  <si>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</si>
  <si>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</si>
  <si>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</si>
  <si>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</si>
  <si>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</si>
  <si>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</si>
  <si>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</si>
  <si>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</si>
  <si>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</si>
  <si>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</si>
  <si>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</si>
  <si>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</si>
  <si>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</si>
  <si>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</si>
  <si>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</si>
  <si>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</si>
  <si>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</si>
  <si>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</si>
  <si>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</si>
  <si>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</si>
  <si>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</si>
  <si>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</si>
  <si>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</si>
  <si>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</si>
  <si>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</si>
  <si>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</si>
  <si>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</si>
  <si>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</si>
  <si>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</si>
  <si>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</si>
  <si>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</si>
  <si>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x</t>
  </si>
  <si>
    <t>X</t>
  </si>
  <si>
    <t>12/01</t>
  </si>
  <si>
    <t>Administrative Computing</t>
  </si>
  <si>
    <t>414 N. Meridian St. #6245</t>
  </si>
  <si>
    <t>Newberg, OR 97132</t>
  </si>
  <si>
    <t>503-554-3589</t>
  </si>
  <si>
    <t>503-554-2250</t>
  </si>
  <si>
    <t>http://www.georgefox.edu/offices/academic_affairs/assessment/common-data-set/index.html</t>
  </si>
  <si>
    <t>George Fox University</t>
  </si>
  <si>
    <t>414 N. Meridian St.</t>
  </si>
  <si>
    <t>Newberg, OR 97132   USA</t>
  </si>
  <si>
    <t>503-538-8383</t>
  </si>
  <si>
    <t>georgefox.edu</t>
  </si>
  <si>
    <t>503-554-2240</t>
  </si>
  <si>
    <t>800-765-4369</t>
  </si>
  <si>
    <t>503-554-3110</t>
  </si>
  <si>
    <t>admissions@georgefox.edu</t>
  </si>
  <si>
    <t>apply.georgefox.edu</t>
  </si>
  <si>
    <t>20 semester hours</t>
  </si>
  <si>
    <t>03/01</t>
  </si>
  <si>
    <t>06/01</t>
  </si>
  <si>
    <t>semester</t>
  </si>
  <si>
    <t>c-</t>
  </si>
  <si>
    <t>Other (describe): Bible and Religion; Global and Cultural Understanding;</t>
  </si>
  <si>
    <t>Communication; Health and Human Performance</t>
  </si>
  <si>
    <t>NA</t>
  </si>
  <si>
    <t>University of Portland</t>
  </si>
  <si>
    <t>(smoke-free, drug-free housing)</t>
  </si>
  <si>
    <t>http://www.georgefox.edu/college-admissions/scholarships/net-price-calculator.html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</si>
  <si>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</si>
  <si>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2012 cohort)</t>
  </si>
  <si>
    <t>02/01</t>
  </si>
  <si>
    <t>alternative loans</t>
  </si>
  <si>
    <t>ACG &amp; SMART, TEACH Grants</t>
  </si>
  <si>
    <t>Sarah  King</t>
  </si>
  <si>
    <t>Director for Institutional Research and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</si>
</sst>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3">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lignment/>
      <protection locked="0"/>
    </xf>
    <xf numFmtId="9"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651">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0" fillId="0" borderId="0" xfId="0" applyBorder="1" applyAlignment="1">
      <alignment/>
    </xf>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5"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0" fontId="0" fillId="0" borderId="2" xfId="0" applyBorder="1" applyAlignment="1">
      <alignment/>
    </xf>
    <xf numFmtId="49" fontId="0" fillId="0" borderId="1" xfId="0" applyNumberFormat="1"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0" xfId="18" applyNumberFormat="1" applyBorder="1" applyAlignment="1">
      <alignment vertical="center"/>
    </xf>
    <xf numFmtId="37" fontId="2" fillId="0" borderId="1" xfId="18"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68" fontId="2" fillId="0" borderId="1" xfId="0" applyNumberFormat="1" applyFont="1" applyBorder="1" applyAlignment="1">
      <alignment horizontal="right" wrapText="1"/>
    </xf>
    <xf numFmtId="0" fontId="0" fillId="0" borderId="7" xfId="0" applyBorder="1" applyAlignment="1" quotePrefix="1">
      <alignment horizontal="center"/>
    </xf>
    <xf numFmtId="0" fontId="0" fillId="0" borderId="0" xfId="0" applyBorder="1" applyAlignment="1" quotePrefix="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6"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0" fillId="0" borderId="0" xfId="0" applyFont="1"/>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24" fillId="0" borderId="21" xfId="0" applyFont="1" applyFill="1" applyBorder="1" applyAlignment="1">
      <alignment horizontal="center"/>
    </xf>
    <xf numFmtId="0" fontId="24"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0" borderId="19" xfId="0" applyFont="1" applyFill="1" applyBorder="1" applyAlignment="1">
      <alignment vertical="top" wrapText="1"/>
    </xf>
    <xf numFmtId="0" fontId="13"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0" fillId="0" borderId="0" xfId="0" applyFont="1" applyFill="1" applyAlignment="1">
      <alignment horizontal="left" vertical="center"/>
    </xf>
    <xf numFmtId="0" fontId="30" fillId="0" borderId="0" xfId="0" applyFont="1" applyAlignment="1">
      <alignment horizontal="left" vertical="top"/>
    </xf>
    <xf numFmtId="0" fontId="31" fillId="0" borderId="0" xfId="0" applyFont="1" applyAlignment="1">
      <alignment horizontal="left" vertical="top"/>
    </xf>
    <xf numFmtId="0" fontId="31" fillId="0" borderId="0" xfId="0" applyFont="1"/>
    <xf numFmtId="0" fontId="31" fillId="0" borderId="15" xfId="0" applyFont="1" applyFill="1" applyBorder="1"/>
    <xf numFmtId="49" fontId="31" fillId="0" borderId="15" xfId="0" applyNumberFormat="1" applyFont="1" applyBorder="1" applyAlignment="1">
      <alignment horizontal="center" vertical="center"/>
    </xf>
    <xf numFmtId="0" fontId="0" fillId="0" borderId="7" xfId="0" applyBorder="1" applyAlignment="1">
      <alignment horizontal="left" vertical="top" wrapText="1"/>
    </xf>
    <xf numFmtId="0" fontId="2" fillId="4" borderId="1" xfId="0" applyFont="1" applyFill="1" applyBorder="1" applyAlignment="1">
      <alignment horizontal="center" vertical="center" wrapText="1"/>
    </xf>
    <xf numFmtId="0" fontId="13" fillId="4" borderId="18" xfId="0" applyFont="1" applyFill="1" applyBorder="1" applyAlignment="1">
      <alignment vertical="top" wrapText="1"/>
    </xf>
    <xf numFmtId="0" fontId="32" fillId="0" borderId="0" xfId="0" applyFont="1" applyAlignment="1">
      <alignment wrapText="1"/>
    </xf>
    <xf numFmtId="0" fontId="0" fillId="0" borderId="5" xfId="0" applyBorder="1" applyAlignment="1">
      <alignment horizontal="left" vertical="top" wrapText="1"/>
    </xf>
    <xf numFmtId="0" fontId="0" fillId="0" borderId="0" xfId="0"/>
    <xf numFmtId="0" fontId="0" fillId="0" borderId="0" xfId="0" applyFon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wrapText="1"/>
    </xf>
    <xf numFmtId="0" fontId="0" fillId="0" borderId="1"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1" xfId="0" applyFont="1" applyBorder="1"/>
    <xf numFmtId="16" fontId="0" fillId="0" borderId="1" xfId="0" applyNumberFormat="1" applyBorder="1"/>
    <xf numFmtId="0" fontId="0" fillId="0" borderId="1" xfId="0" applyFont="1" applyFill="1" applyBorder="1" applyAlignment="1">
      <alignment horizontal="center" vertical="center"/>
    </xf>
    <xf numFmtId="0" fontId="0" fillId="0" borderId="1" xfId="0" applyFont="1" applyBorder="1" applyAlignment="1">
      <alignment horizontal="right" vertical="top"/>
    </xf>
    <xf numFmtId="167" fontId="0" fillId="0" borderId="1" xfId="0" applyNumberFormat="1" applyFont="1" applyBorder="1" applyAlignment="1" quotePrefix="1">
      <alignment horizontal="right"/>
    </xf>
    <xf numFmtId="49" fontId="0" fillId="0" borderId="1" xfId="0" applyNumberFormat="1" applyFont="1" applyBorder="1" applyAlignment="1">
      <alignment horizontal="center" vertical="center"/>
    </xf>
    <xf numFmtId="2" fontId="0" fillId="0" borderId="1" xfId="0" applyNumberFormat="1" applyFont="1" applyBorder="1" applyAlignment="1">
      <alignment horizontal="right" wrapText="1"/>
    </xf>
    <xf numFmtId="0" fontId="0" fillId="0" borderId="0" xfId="0"/>
    <xf numFmtId="0" fontId="0" fillId="0" borderId="0" xfId="0" applyAlignment="1">
      <alignment/>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xf>
    <xf numFmtId="0" fontId="0" fillId="0" borderId="0" xfId="0" applyFill="1" applyAlignment="1">
      <alignment/>
    </xf>
    <xf numFmtId="0" fontId="9" fillId="0" borderId="0" xfId="0" applyFont="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applyAlignment="1">
      <alignment/>
    </xf>
    <xf numFmtId="0" fontId="10" fillId="0" borderId="0" xfId="0" applyFont="1" applyFill="1" applyAlignment="1">
      <alignment wrapText="1"/>
    </xf>
    <xf numFmtId="0" fontId="0" fillId="0" borderId="0" xfId="0" applyFill="1" applyAlignment="1">
      <alignment wrapText="1"/>
    </xf>
    <xf numFmtId="0" fontId="0" fillId="2" borderId="1" xfId="0" applyFill="1" applyBorder="1"/>
    <xf numFmtId="0" fontId="0" fillId="0" borderId="1" xfId="0" applyBorder="1"/>
    <xf numFmtId="0" fontId="5" fillId="0" borderId="0" xfId="0" applyFont="1" applyAlignment="1">
      <alignment horizontal="left" vertical="top" wrapText="1"/>
    </xf>
    <xf numFmtId="0" fontId="0" fillId="0" borderId="0" xfId="0"/>
    <xf numFmtId="0" fontId="2" fillId="0" borderId="1" xfId="0" applyFont="1" applyBorder="1" applyAlignment="1">
      <alignment horizontal="center" vertical="center" wrapText="1"/>
    </xf>
    <xf numFmtId="0" fontId="2" fillId="0" borderId="0" xfId="0" applyFont="1" applyAlignment="1">
      <alignment horizontal="left" vertical="top"/>
    </xf>
    <xf numFmtId="0" fontId="1" fillId="0" borderId="0" xfId="0" applyFont="1" applyFill="1" applyAlignment="1">
      <alignment horizontal="center" vertical="center"/>
    </xf>
    <xf numFmtId="49" fontId="0" fillId="0" borderId="1" xfId="0" applyNumberFormat="1" applyFont="1" applyBorder="1"/>
    <xf numFmtId="0" fontId="0" fillId="0" borderId="3" xfId="0" applyFont="1" applyBorder="1"/>
    <xf numFmtId="170" fontId="0" fillId="0" borderId="1" xfId="0" applyNumberFormat="1" applyBorder="1" applyAlignment="1">
      <alignment horizontal="right" wrapText="1"/>
    </xf>
    <xf numFmtId="170" fontId="0" fillId="0" borderId="1" xfId="15" applyNumberFormat="1" applyFont="1" applyBorder="1" applyAlignment="1">
      <alignment horizontal="right"/>
    </xf>
    <xf numFmtId="9" fontId="0" fillId="0" borderId="1" xfId="0" applyNumberFormat="1" applyFont="1" applyBorder="1" applyAlignment="1">
      <alignment horizontal="right"/>
    </xf>
    <xf numFmtId="9" fontId="0" fillId="0" borderId="1" xfId="15" applyNumberFormat="1" applyFont="1" applyBorder="1" applyAlignment="1">
      <alignment horizontal="right"/>
    </xf>
    <xf numFmtId="170" fontId="0" fillId="0" borderId="1" xfId="0" applyNumberFormat="1" applyBorder="1" applyAlignment="1">
      <alignment horizontal="right"/>
    </xf>
    <xf numFmtId="174" fontId="0" fillId="0" borderId="1" xfId="0" applyNumberFormat="1" applyBorder="1" applyAlignment="1">
      <alignment horizontal="right"/>
    </xf>
    <xf numFmtId="0" fontId="0" fillId="0" borderId="0" xfId="0" applyFont="1"/>
    <xf numFmtId="0" fontId="23" fillId="0" borderId="0" xfId="20" applyAlignment="1" applyProtection="1">
      <alignment/>
      <protection/>
    </xf>
    <xf numFmtId="0" fontId="0" fillId="0" borderId="1" xfId="0" applyFont="1" applyBorder="1" applyAlignment="1">
      <alignment horizontal="left" vertical="top"/>
    </xf>
    <xf numFmtId="17" fontId="0" fillId="0" borderId="2" xfId="0" applyNumberFormat="1" applyFont="1" applyBorder="1" applyAlignment="1">
      <alignment horizontal="left" vertical="top" wrapText="1"/>
    </xf>
    <xf numFmtId="0" fontId="0" fillId="0" borderId="0" xfId="0" applyFill="1" applyAlignment="1">
      <alignment horizontal="left" vertical="top" wrapText="1"/>
    </xf>
    <xf numFmtId="0" fontId="9" fillId="0" borderId="0"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ont="1" applyFill="1" applyAlignment="1">
      <alignment horizontal="left" vertical="top" wrapText="1"/>
    </xf>
    <xf numFmtId="0" fontId="2" fillId="0" borderId="0" xfId="0" applyFont="1" applyFill="1" applyBorder="1" applyAlignment="1">
      <alignment horizontal="center" vertical="center" wrapText="1"/>
    </xf>
    <xf numFmtId="0" fontId="8" fillId="0" borderId="0" xfId="0" applyFont="1" applyFill="1" applyBorder="1"/>
    <xf numFmtId="5" fontId="0" fillId="0" borderId="0" xfId="0" applyNumberFormat="1" applyFill="1" applyBorder="1"/>
    <xf numFmtId="169" fontId="2" fillId="0" borderId="0" xfId="0" applyNumberFormat="1" applyFont="1" applyFill="1" applyBorder="1"/>
    <xf numFmtId="169" fontId="0" fillId="0" borderId="0" xfId="0" applyNumberFormat="1" applyFill="1" applyBorder="1"/>
    <xf numFmtId="0" fontId="0" fillId="0" borderId="0" xfId="0" applyFill="1" applyBorder="1"/>
    <xf numFmtId="0" fontId="4" fillId="0" borderId="0" xfId="0" applyFont="1" applyFill="1" applyBorder="1" applyAlignment="1">
      <alignment horizontal="center" wrapText="1"/>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170" fontId="18" fillId="0" borderId="1" xfId="21" applyNumberFormat="1" applyFont="1" applyBorder="1" applyAlignment="1">
      <alignment horizontal="center" vertical="center"/>
    </xf>
    <xf numFmtId="170" fontId="18" fillId="0" borderId="0" xfId="21" applyNumberFormat="1" applyFont="1" applyFill="1" applyBorder="1" applyAlignment="1">
      <alignment horizontal="center" vertical="center"/>
    </xf>
    <xf numFmtId="171" fontId="18" fillId="0" borderId="1" xfId="22" applyNumberFormat="1" applyFont="1" applyBorder="1" applyAlignment="1">
      <alignment horizontal="center" vertical="center"/>
    </xf>
    <xf numFmtId="171" fontId="18" fillId="0" borderId="0" xfId="22" applyNumberFormat="1" applyFont="1" applyFill="1" applyBorder="1" applyAlignment="1">
      <alignment horizontal="center" vertical="center"/>
    </xf>
    <xf numFmtId="172" fontId="18" fillId="0" borderId="1" xfId="22" applyNumberFormat="1" applyFont="1" applyBorder="1" applyAlignment="1">
      <alignment horizontal="center" vertical="center"/>
    </xf>
    <xf numFmtId="172" fontId="18" fillId="0" borderId="0" xfId="22" applyNumberFormat="1" applyFont="1" applyFill="1" applyBorder="1" applyAlignment="1">
      <alignment horizontal="center" vertical="center"/>
    </xf>
    <xf numFmtId="172" fontId="18" fillId="0" borderId="0" xfId="22" applyNumberFormat="1" applyFont="1" applyBorder="1" applyAlignment="1">
      <alignment horizontal="center" vertical="center"/>
    </xf>
    <xf numFmtId="0" fontId="0" fillId="0" borderId="0" xfId="0" applyFont="1" applyFill="1" applyAlignment="1">
      <alignment wrapText="1"/>
    </xf>
    <xf numFmtId="9" fontId="2" fillId="0" borderId="0" xfId="0" applyNumberFormat="1" applyFont="1" applyFill="1" applyBorder="1" applyAlignment="1">
      <alignment horizontal="right" wrapText="1"/>
    </xf>
    <xf numFmtId="168" fontId="2" fillId="0" borderId="0" xfId="0" applyNumberFormat="1" applyFont="1" applyFill="1" applyBorder="1" applyAlignment="1">
      <alignment horizontal="right" wrapText="1"/>
    </xf>
    <xf numFmtId="1" fontId="0" fillId="0" borderId="0" xfId="0" applyNumberFormat="1" applyFill="1" applyBorder="1" applyAlignment="1">
      <alignment horizontal="right"/>
    </xf>
    <xf numFmtId="0" fontId="0" fillId="0" borderId="0" xfId="0" applyFill="1" applyBorder="1" applyAlignment="1">
      <alignment horizontal="center"/>
    </xf>
    <xf numFmtId="168" fontId="0" fillId="0" borderId="0" xfId="0" applyNumberFormat="1" applyFill="1" applyBorder="1" applyAlignment="1">
      <alignment horizontal="right"/>
    </xf>
    <xf numFmtId="172" fontId="0" fillId="0" borderId="0" xfId="22" applyNumberFormat="1" applyFont="1" applyBorder="1" applyAlignment="1">
      <alignment horizontal="center"/>
    </xf>
    <xf numFmtId="172" fontId="0" fillId="0" borderId="0" xfId="22" applyNumberFormat="1" applyFont="1" applyFill="1" applyBorder="1" applyAlignment="1">
      <alignment horizontal="center"/>
    </xf>
    <xf numFmtId="0" fontId="0" fillId="0" borderId="1" xfId="0" applyFont="1" applyBorder="1" applyAlignment="1">
      <alignment horizontal="center"/>
    </xf>
    <xf numFmtId="0" fontId="0" fillId="0" borderId="0" xfId="0" applyFont="1" applyFill="1" applyAlignment="1">
      <alignment horizontal="left" vertical="top"/>
    </xf>
    <xf numFmtId="0" fontId="0" fillId="0" borderId="0" xfId="0" applyFill="1" applyBorder="1" applyAlignment="1" quotePrefix="1">
      <alignment horizontal="center"/>
    </xf>
    <xf numFmtId="167" fontId="0" fillId="0" borderId="12" xfId="0" applyNumberFormat="1" applyFont="1" applyBorder="1" quotePrefix="1"/>
    <xf numFmtId="0" fontId="0" fillId="0" borderId="0" xfId="0" applyFont="1" applyAlignment="1">
      <alignment horizontal="left" vertical="top"/>
    </xf>
    <xf numFmtId="0" fontId="0" fillId="0" borderId="0" xfId="0" applyFont="1" applyAlignment="1">
      <alignment vertical="top"/>
    </xf>
    <xf numFmtId="0" fontId="0" fillId="0" borderId="0" xfId="0" applyFill="1" applyAlignment="1">
      <alignment horizontal="left" vertical="top"/>
    </xf>
    <xf numFmtId="2" fontId="13" fillId="0" borderId="17" xfId="0" applyNumberFormat="1" applyFont="1" applyBorder="1" applyAlignment="1">
      <alignment vertical="top" wrapText="1"/>
    </xf>
    <xf numFmtId="2" fontId="13" fillId="0" borderId="19" xfId="0" applyNumberFormat="1" applyFont="1" applyBorder="1" applyAlignment="1">
      <alignment vertical="top" wrapText="1"/>
    </xf>
    <xf numFmtId="2" fontId="13" fillId="0" borderId="19" xfId="0" applyNumberFormat="1" applyFont="1" applyFill="1" applyBorder="1" applyAlignment="1">
      <alignment vertical="top" wrapText="1"/>
    </xf>
    <xf numFmtId="2" fontId="2" fillId="0" borderId="1" xfId="15" applyNumberFormat="1" applyFont="1" applyBorder="1" applyAlignment="1">
      <alignment horizontal="center" vertical="center"/>
    </xf>
    <xf numFmtId="0" fontId="23" fillId="0" borderId="4" xfId="20" applyBorder="1" applyAlignment="1" applyProtection="1">
      <alignment/>
      <protection/>
    </xf>
    <xf numFmtId="0" fontId="0" fillId="0" borderId="5" xfId="0" applyFont="1" applyBorder="1" applyAlignment="1">
      <alignment horizontal="left" vertical="top" wrapText="1"/>
    </xf>
    <xf numFmtId="0" fontId="0" fillId="0" borderId="1" xfId="0" applyFill="1" applyBorder="1" applyAlignment="1">
      <alignment/>
    </xf>
    <xf numFmtId="0" fontId="0" fillId="0" borderId="0" xfId="0" applyFill="1" applyBorder="1" applyAlignment="1">
      <alignment/>
    </xf>
    <xf numFmtId="37" fontId="0" fillId="0" borderId="1" xfId="18" applyNumberFormat="1"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8" xfId="0" applyNumberFormat="1" applyFill="1" applyBorder="1" applyAlignment="1">
      <alignment horizontal="center" vertical="center"/>
    </xf>
    <xf numFmtId="9" fontId="0" fillId="0" borderId="1" xfId="0" applyNumberFormat="1" applyFont="1" applyFill="1" applyBorder="1" applyAlignment="1">
      <alignment horizontal="right"/>
    </xf>
    <xf numFmtId="9" fontId="0" fillId="0" borderId="1" xfId="15" applyNumberFormat="1" applyFont="1" applyFill="1" applyBorder="1" applyAlignment="1">
      <alignment horizontal="right"/>
    </xf>
    <xf numFmtId="9" fontId="0" fillId="0" borderId="1" xfId="0" applyNumberFormat="1" applyFill="1" applyBorder="1" applyAlignment="1">
      <alignment horizontal="right"/>
    </xf>
    <xf numFmtId="0" fontId="23" fillId="0" borderId="5" xfId="20" applyBorder="1" applyAlignment="1" applyProtection="1">
      <alignment horizontal="left" vertical="top" wrapText="1"/>
      <protection/>
    </xf>
    <xf numFmtId="0" fontId="0" fillId="0" borderId="1" xfId="0" applyFont="1" applyFill="1" applyBorder="1" applyAlignment="1">
      <alignment horizontal="right" vertical="top" wrapText="1"/>
    </xf>
    <xf numFmtId="170" fontId="0" fillId="0" borderId="1" xfId="0" applyNumberFormat="1" applyFont="1" applyFill="1" applyBorder="1" applyAlignment="1">
      <alignment horizontal="right" vertical="center" wrapText="1"/>
    </xf>
    <xf numFmtId="1" fontId="0" fillId="0" borderId="1" xfId="0" applyNumberFormat="1" applyFont="1" applyFill="1" applyBorder="1" applyAlignment="1">
      <alignment horizontal="right" vertical="center" wrapText="1"/>
    </xf>
    <xf numFmtId="0" fontId="0" fillId="0" borderId="1" xfId="0" applyFill="1" applyBorder="1" applyAlignment="1">
      <alignment horizontal="center"/>
    </xf>
    <xf numFmtId="10" fontId="0" fillId="0" borderId="1" xfId="0" applyNumberFormat="1" applyFill="1" applyBorder="1" applyAlignment="1">
      <alignment horizontal="right"/>
    </xf>
    <xf numFmtId="10" fontId="0" fillId="0" borderId="1" xfId="15" applyNumberFormat="1" applyFont="1" applyFill="1" applyBorder="1" applyAlignment="1">
      <alignment horizontal="right"/>
    </xf>
    <xf numFmtId="10" fontId="0" fillId="0" borderId="1" xfId="0" applyNumberFormat="1" applyFill="1" applyBorder="1"/>
    <xf numFmtId="170" fontId="0" fillId="0" borderId="1" xfId="0" applyNumberFormat="1" applyFill="1" applyBorder="1"/>
    <xf numFmtId="170" fontId="0" fillId="0" borderId="1" xfId="15" applyNumberFormat="1" applyFont="1" applyFill="1" applyBorder="1" applyAlignment="1">
      <alignment horizontal="right"/>
    </xf>
    <xf numFmtId="2" fontId="0" fillId="0" borderId="12" xfId="0" applyNumberFormat="1" applyFill="1" applyBorder="1"/>
    <xf numFmtId="0" fontId="9" fillId="0" borderId="1" xfId="0" applyFont="1" applyBorder="1" applyAlignment="1">
      <alignment horizontal="left" vertical="top" wrapText="1"/>
    </xf>
    <xf numFmtId="0" fontId="9" fillId="0" borderId="1" xfId="20" applyFont="1" applyBorder="1" applyAlignment="1" applyProtection="1">
      <alignment horizontal="left" vertical="top" wrapText="1"/>
      <protection/>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3" fillId="0" borderId="1" xfId="20" applyFont="1" applyBorder="1" applyAlignment="1" applyProtection="1">
      <alignment horizontal="left" vertical="top" wrapText="1"/>
      <protection/>
    </xf>
    <xf numFmtId="0" fontId="0" fillId="0" borderId="0" xfId="0" applyFill="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 fillId="0" borderId="0" xfId="0" applyFont="1" applyAlignment="1">
      <alignment/>
    </xf>
    <xf numFmtId="0" fontId="2"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1" xfId="0" applyFill="1" applyBorder="1" applyAlignment="1">
      <alignment vertical="center"/>
    </xf>
    <xf numFmtId="0" fontId="9" fillId="0" borderId="6" xfId="0" applyFont="1" applyFill="1" applyBorder="1" applyAlignment="1">
      <alignment/>
    </xf>
    <xf numFmtId="0" fontId="0" fillId="0" borderId="5" xfId="0" applyFill="1" applyBorder="1" applyAlignment="1">
      <alignment/>
    </xf>
    <xf numFmtId="0" fontId="0" fillId="0" borderId="6" xfId="0" applyFont="1" applyFill="1" applyBorder="1" applyAlignment="1">
      <alignment/>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1" xfId="0" applyFont="1" applyBorder="1" applyAlignment="1">
      <alignment vertical="center"/>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3" xfId="0" applyFont="1" applyBorder="1" applyAlignment="1">
      <alignment horizontal="left" vertical="top" wrapText="1"/>
    </xf>
    <xf numFmtId="0" fontId="9" fillId="0" borderId="0" xfId="0" applyFont="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1" xfId="0" applyFill="1" applyBorder="1" applyAlignment="1">
      <alignment horizontal="left" vertical="top" wrapText="1"/>
    </xf>
    <xf numFmtId="0" fontId="9"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2" fillId="0" borderId="2" xfId="0" applyFont="1" applyBorder="1" applyAlignment="1">
      <alignment vertical="top" wrapText="1"/>
    </xf>
    <xf numFmtId="0" fontId="0" fillId="0" borderId="2" xfId="0" applyBorder="1" applyAlignment="1">
      <alignment vertical="top" wrapText="1"/>
    </xf>
    <xf numFmtId="0" fontId="9" fillId="0" borderId="20" xfId="0" applyFont="1" applyBorder="1" applyAlignment="1">
      <alignment/>
    </xf>
    <xf numFmtId="0" fontId="0" fillId="0" borderId="20" xfId="0" applyBorder="1" applyAlignment="1">
      <alignment/>
    </xf>
    <xf numFmtId="0" fontId="0" fillId="0" borderId="15"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0" fillId="0" borderId="1" xfId="0" applyBorder="1"/>
    <xf numFmtId="0" fontId="0" fillId="2" borderId="1" xfId="0" applyFill="1" applyBorder="1"/>
    <xf numFmtId="0" fontId="0" fillId="0" borderId="4" xfId="0" applyFont="1" applyBorder="1" applyAlignment="1">
      <alignment horizontal="left" vertical="top" wrapText="1"/>
    </xf>
    <xf numFmtId="0" fontId="0"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Font="1" applyFill="1" applyBorder="1" applyAlignment="1">
      <alignment horizontal="left" vertical="top" wrapText="1"/>
    </xf>
    <xf numFmtId="0" fontId="0" fillId="0" borderId="15" xfId="0" applyFill="1" applyBorder="1" applyAlignment="1">
      <alignment wrapText="1"/>
    </xf>
    <xf numFmtId="0" fontId="0" fillId="0" borderId="11" xfId="0" applyFill="1" applyBorder="1" applyAlignment="1">
      <alignment wrapText="1"/>
    </xf>
    <xf numFmtId="0" fontId="5" fillId="0" borderId="0" xfId="0" applyFont="1" applyAlignment="1">
      <alignment horizontal="left" vertical="top" wrapText="1"/>
    </xf>
    <xf numFmtId="0" fontId="2"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0" fillId="0" borderId="0" xfId="0" applyFont="1" applyAlignment="1">
      <alignment horizontal="left" vertical="top" wrapText="1"/>
    </xf>
    <xf numFmtId="0" fontId="18" fillId="0" borderId="1"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Hyperlink" xfId="20"/>
    <cellStyle name="Percent 2" xfId="21"/>
    <cellStyle name="Currency 2" xfId="22"/>
    <cellStyle name="Comma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ssions@georgefox.edu" TargetMode="External" /><Relationship Id="rId2" Type="http://schemas.openxmlformats.org/officeDocument/2006/relationships/hyperlink" Target="http://www.georgefox.edu/offices/academic_affairs/assessment/common-data-set/index.html"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eorgefox.edu/college-admissions/scholarships/net-price-calculator.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view="pageLayout" showRuler="0" workbookViewId="0" topLeftCell="A28">
      <selection activeCell="D48" sqref="D4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s>
  <sheetData>
    <row r="1" spans="1:4" ht="18">
      <c r="A1" s="446" t="s">
        <v>217</v>
      </c>
      <c r="B1" s="446"/>
      <c r="C1" s="446"/>
      <c r="D1" s="447"/>
    </row>
    <row r="2" spans="3:4" ht="12.75">
      <c r="C2" s="448"/>
      <c r="D2" s="448"/>
    </row>
    <row r="3" spans="1:4" ht="12.75">
      <c r="A3" s="2" t="s">
        <v>134</v>
      </c>
      <c r="B3" s="201" t="s">
        <v>135</v>
      </c>
      <c r="C3" s="54"/>
      <c r="D3" s="54"/>
    </row>
    <row r="4" spans="1:4" ht="12.75">
      <c r="A4" s="2" t="s">
        <v>134</v>
      </c>
      <c r="B4" s="202" t="s">
        <v>136</v>
      </c>
      <c r="C4" s="194"/>
      <c r="D4" s="421" t="s">
        <v>1087</v>
      </c>
    </row>
    <row r="5" spans="1:4" ht="12.75">
      <c r="A5" s="2" t="s">
        <v>134</v>
      </c>
      <c r="B5" s="202" t="s">
        <v>137</v>
      </c>
      <c r="C5" s="194"/>
      <c r="D5" s="421" t="s">
        <v>1088</v>
      </c>
    </row>
    <row r="6" spans="1:4" ht="12.75">
      <c r="A6" s="2" t="s">
        <v>134</v>
      </c>
      <c r="B6" s="202" t="s">
        <v>138</v>
      </c>
      <c r="C6" s="194"/>
      <c r="D6" s="333" t="s">
        <v>1055</v>
      </c>
    </row>
    <row r="7" spans="1:4" ht="12.75">
      <c r="A7" s="2" t="s">
        <v>134</v>
      </c>
      <c r="B7" s="202" t="s">
        <v>219</v>
      </c>
      <c r="C7" s="194"/>
      <c r="D7" s="333" t="s">
        <v>1056</v>
      </c>
    </row>
    <row r="8" spans="1:4" ht="12.75">
      <c r="A8" s="2" t="s">
        <v>134</v>
      </c>
      <c r="B8" s="202" t="s">
        <v>139</v>
      </c>
      <c r="C8" s="194"/>
      <c r="D8" s="333" t="s">
        <v>1057</v>
      </c>
    </row>
    <row r="9" spans="1:4" ht="12.75">
      <c r="A9" s="2" t="s">
        <v>134</v>
      </c>
      <c r="B9" s="202" t="s">
        <v>140</v>
      </c>
      <c r="C9" s="194"/>
      <c r="D9" s="333" t="s">
        <v>1059</v>
      </c>
    </row>
    <row r="10" spans="1:4" ht="12.75">
      <c r="A10" s="2" t="s">
        <v>134</v>
      </c>
      <c r="B10" s="202" t="s">
        <v>141</v>
      </c>
      <c r="C10" s="194"/>
      <c r="D10" s="333" t="s">
        <v>1058</v>
      </c>
    </row>
    <row r="11" spans="1:4" ht="12.75">
      <c r="A11" s="2" t="s">
        <v>134</v>
      </c>
      <c r="B11" s="202" t="s">
        <v>142</v>
      </c>
      <c r="C11" s="194"/>
      <c r="D11" s="431"/>
    </row>
    <row r="12" spans="1:6" ht="12.75">
      <c r="A12" s="2" t="s">
        <v>134</v>
      </c>
      <c r="B12" s="51" t="s">
        <v>143</v>
      </c>
      <c r="C12" s="54"/>
      <c r="D12" s="199"/>
      <c r="E12" s="198" t="s">
        <v>516</v>
      </c>
      <c r="F12" s="30" t="s">
        <v>517</v>
      </c>
    </row>
    <row r="13" spans="1:6" ht="12.75">
      <c r="A13" s="2"/>
      <c r="B13" s="51"/>
      <c r="C13" s="54"/>
      <c r="D13" s="199"/>
      <c r="E13" s="48" t="s">
        <v>1052</v>
      </c>
      <c r="F13" s="9"/>
    </row>
    <row r="14" spans="1:4" ht="12.75">
      <c r="A14" s="2" t="s">
        <v>134</v>
      </c>
      <c r="B14" s="203" t="s">
        <v>144</v>
      </c>
      <c r="C14" s="204"/>
      <c r="D14" s="205"/>
    </row>
    <row r="15" spans="1:4" ht="12.75">
      <c r="A15" s="2"/>
      <c r="B15" s="420" t="s">
        <v>1060</v>
      </c>
      <c r="C15" s="197"/>
      <c r="D15" s="200"/>
    </row>
    <row r="16" spans="1:4" ht="12.75">
      <c r="A16" s="2"/>
      <c r="B16" s="231"/>
      <c r="C16" s="232"/>
      <c r="D16" s="232"/>
    </row>
    <row r="17" spans="1:4" ht="53.25" customHeight="1">
      <c r="A17" s="240" t="s">
        <v>344</v>
      </c>
      <c r="B17" s="450" t="s">
        <v>730</v>
      </c>
      <c r="C17" s="450"/>
      <c r="D17" s="450"/>
    </row>
    <row r="18" spans="1:4" ht="53.25" customHeight="1">
      <c r="A18" s="2"/>
      <c r="B18" s="451"/>
      <c r="C18" s="452"/>
      <c r="D18" s="453"/>
    </row>
    <row r="19" spans="3:4" ht="12.75">
      <c r="C19" s="7"/>
      <c r="D19" s="7"/>
    </row>
    <row r="20" spans="1:4" ht="12.75">
      <c r="A20" s="2" t="s">
        <v>722</v>
      </c>
      <c r="B20" s="10" t="s">
        <v>218</v>
      </c>
      <c r="C20" s="449"/>
      <c r="D20" s="449"/>
    </row>
    <row r="21" spans="1:4" ht="12.75">
      <c r="A21" s="2" t="s">
        <v>722</v>
      </c>
      <c r="B21" s="9" t="s">
        <v>350</v>
      </c>
      <c r="C21" s="442" t="s">
        <v>1061</v>
      </c>
      <c r="D21" s="442"/>
    </row>
    <row r="22" spans="1:4" ht="12.75">
      <c r="A22" s="2" t="s">
        <v>722</v>
      </c>
      <c r="B22" s="9" t="s">
        <v>219</v>
      </c>
      <c r="C22" s="442" t="s">
        <v>1062</v>
      </c>
      <c r="D22" s="442"/>
    </row>
    <row r="23" spans="1:4" ht="12.75">
      <c r="A23" s="2" t="s">
        <v>722</v>
      </c>
      <c r="B23" s="192" t="s">
        <v>710</v>
      </c>
      <c r="C23" s="442" t="s">
        <v>1063</v>
      </c>
      <c r="D23" s="442"/>
    </row>
    <row r="24" spans="1:4" ht="12.75">
      <c r="A24" s="2" t="s">
        <v>722</v>
      </c>
      <c r="B24" s="192" t="s">
        <v>709</v>
      </c>
      <c r="C24" s="444"/>
      <c r="D24" s="445"/>
    </row>
    <row r="25" spans="1:4" ht="12.75">
      <c r="A25" s="2" t="s">
        <v>722</v>
      </c>
      <c r="B25" s="192" t="s">
        <v>710</v>
      </c>
      <c r="C25" s="444"/>
      <c r="D25" s="445"/>
    </row>
    <row r="26" spans="1:4" ht="12.75">
      <c r="A26" s="2" t="s">
        <v>722</v>
      </c>
      <c r="B26" s="9" t="s">
        <v>711</v>
      </c>
      <c r="C26" s="442" t="s">
        <v>1064</v>
      </c>
      <c r="D26" s="442"/>
    </row>
    <row r="27" spans="1:4" ht="12.75">
      <c r="A27" s="2" t="s">
        <v>722</v>
      </c>
      <c r="B27" s="9" t="s">
        <v>220</v>
      </c>
      <c r="C27" s="443" t="s">
        <v>1065</v>
      </c>
      <c r="D27" s="442"/>
    </row>
    <row r="28" spans="1:4" ht="12.75">
      <c r="A28" s="2" t="s">
        <v>722</v>
      </c>
      <c r="B28" s="9" t="s">
        <v>221</v>
      </c>
      <c r="C28" s="442" t="s">
        <v>1066</v>
      </c>
      <c r="D28" s="442"/>
    </row>
    <row r="29" spans="1:4" ht="12.75">
      <c r="A29" s="2" t="s">
        <v>722</v>
      </c>
      <c r="B29" s="9" t="s">
        <v>222</v>
      </c>
      <c r="C29" s="444" t="s">
        <v>1067</v>
      </c>
      <c r="D29" s="445"/>
    </row>
    <row r="30" spans="1:4" ht="12.75">
      <c r="A30" s="2" t="s">
        <v>722</v>
      </c>
      <c r="B30" s="9" t="s">
        <v>712</v>
      </c>
      <c r="C30" s="444" t="s">
        <v>1062</v>
      </c>
      <c r="D30" s="445"/>
    </row>
    <row r="31" spans="1:4" ht="12.75">
      <c r="A31" s="2" t="s">
        <v>722</v>
      </c>
      <c r="B31" s="9" t="s">
        <v>710</v>
      </c>
      <c r="C31" s="444" t="s">
        <v>1057</v>
      </c>
      <c r="D31" s="445"/>
    </row>
    <row r="32" spans="1:4" ht="12.75">
      <c r="A32" s="2" t="s">
        <v>722</v>
      </c>
      <c r="B32" s="9" t="s">
        <v>844</v>
      </c>
      <c r="C32" s="442" t="s">
        <v>1068</v>
      </c>
      <c r="D32" s="442"/>
    </row>
    <row r="33" spans="1:4" ht="12.75">
      <c r="A33" s="2" t="s">
        <v>722</v>
      </c>
      <c r="B33" s="9" t="s">
        <v>223</v>
      </c>
      <c r="C33" s="456" t="s">
        <v>1069</v>
      </c>
      <c r="D33" s="442"/>
    </row>
    <row r="34" spans="1:4" ht="38.25">
      <c r="A34" s="240" t="s">
        <v>722</v>
      </c>
      <c r="B34" s="275" t="s">
        <v>396</v>
      </c>
      <c r="C34" s="443" t="s">
        <v>1070</v>
      </c>
      <c r="D34" s="442"/>
    </row>
    <row r="35" spans="1:4" ht="51">
      <c r="A35" s="240" t="s">
        <v>722</v>
      </c>
      <c r="B35" s="274" t="s">
        <v>397</v>
      </c>
      <c r="C35" s="241"/>
      <c r="D35" s="242"/>
    </row>
    <row r="36" ht="12.75"/>
    <row r="37" spans="1:4" ht="12.75">
      <c r="A37" s="2" t="s">
        <v>723</v>
      </c>
      <c r="B37" s="454" t="s">
        <v>224</v>
      </c>
      <c r="C37" s="455"/>
      <c r="D37" s="447"/>
    </row>
    <row r="38" spans="1:3" ht="12.75">
      <c r="A38" s="2" t="s">
        <v>723</v>
      </c>
      <c r="B38" s="11" t="s">
        <v>225</v>
      </c>
      <c r="C38" s="95"/>
    </row>
    <row r="39" spans="1:3" ht="12.75">
      <c r="A39" s="2" t="s">
        <v>723</v>
      </c>
      <c r="B39" s="11" t="s">
        <v>226</v>
      </c>
      <c r="C39" s="95" t="s">
        <v>1052</v>
      </c>
    </row>
    <row r="40" spans="1:3" ht="12.75">
      <c r="A40" s="2" t="s">
        <v>723</v>
      </c>
      <c r="B40" s="11" t="s">
        <v>227</v>
      </c>
      <c r="C40" s="95"/>
    </row>
    <row r="41" spans="1:2" ht="12.75">
      <c r="A41" s="2"/>
      <c r="B41" s="3"/>
    </row>
    <row r="42" spans="1:2" ht="12.75">
      <c r="A42" s="2" t="s">
        <v>724</v>
      </c>
      <c r="B42" s="3" t="s">
        <v>713</v>
      </c>
    </row>
    <row r="43" spans="1:3" ht="12.75">
      <c r="A43" s="2" t="s">
        <v>724</v>
      </c>
      <c r="B43" s="11" t="s">
        <v>228</v>
      </c>
      <c r="C43" s="95" t="s">
        <v>1052</v>
      </c>
    </row>
    <row r="44" spans="1:3" ht="12.75">
      <c r="A44" s="2" t="s">
        <v>724</v>
      </c>
      <c r="B44" s="11" t="s">
        <v>229</v>
      </c>
      <c r="C44" s="95"/>
    </row>
    <row r="45" spans="1:3" ht="12.75">
      <c r="A45" s="2" t="s">
        <v>724</v>
      </c>
      <c r="B45" s="11" t="s">
        <v>230</v>
      </c>
      <c r="C45" s="95"/>
    </row>
    <row r="46" spans="1:2" ht="12.75">
      <c r="A46" s="2"/>
      <c r="B46" s="3"/>
    </row>
    <row r="47" spans="1:3" ht="12.75">
      <c r="A47" s="2" t="s">
        <v>725</v>
      </c>
      <c r="B47" s="3" t="s">
        <v>231</v>
      </c>
      <c r="C47" s="5"/>
    </row>
    <row r="48" spans="1:3" ht="12.75">
      <c r="A48" s="2" t="s">
        <v>725</v>
      </c>
      <c r="B48" s="11" t="s">
        <v>232</v>
      </c>
      <c r="C48" s="94" t="s">
        <v>1052</v>
      </c>
    </row>
    <row r="49" spans="1:3" ht="12.75">
      <c r="A49" s="2" t="s">
        <v>725</v>
      </c>
      <c r="B49" s="11" t="s">
        <v>233</v>
      </c>
      <c r="C49" s="94"/>
    </row>
    <row r="50" spans="1:3" ht="12.75">
      <c r="A50" s="2" t="s">
        <v>725</v>
      </c>
      <c r="B50" s="11" t="s">
        <v>234</v>
      </c>
      <c r="C50" s="94"/>
    </row>
    <row r="51" spans="1:3" ht="12.75">
      <c r="A51" s="2" t="s">
        <v>725</v>
      </c>
      <c r="B51" s="12" t="s">
        <v>235</v>
      </c>
      <c r="C51" s="94"/>
    </row>
    <row r="52" spans="1:3" ht="12.75">
      <c r="A52" s="2" t="s">
        <v>725</v>
      </c>
      <c r="B52" s="11" t="s">
        <v>236</v>
      </c>
      <c r="C52" s="94"/>
    </row>
    <row r="53" spans="1:3" ht="12.75">
      <c r="A53" s="2" t="s">
        <v>725</v>
      </c>
      <c r="B53" s="13" t="s">
        <v>237</v>
      </c>
      <c r="C53" s="94"/>
    </row>
    <row r="54" spans="1:3" ht="12.75">
      <c r="A54" s="2"/>
      <c r="B54" s="97"/>
      <c r="C54" s="96"/>
    </row>
    <row r="55" spans="1:3" ht="12.75">
      <c r="A55" s="2" t="s">
        <v>725</v>
      </c>
      <c r="B55" s="13" t="s">
        <v>238</v>
      </c>
      <c r="C55" s="94"/>
    </row>
    <row r="56" spans="1:3" ht="12.75">
      <c r="A56" s="2"/>
      <c r="B56" s="15"/>
      <c r="C56" s="16"/>
    </row>
    <row r="57" spans="1:3" ht="12.75">
      <c r="A57" s="2"/>
      <c r="B57" s="3"/>
      <c r="C57" s="5"/>
    </row>
    <row r="58" spans="1:2" ht="12.75">
      <c r="A58" s="2" t="s">
        <v>726</v>
      </c>
      <c r="B58" s="3" t="s">
        <v>714</v>
      </c>
    </row>
    <row r="59" spans="1:3" ht="12.75">
      <c r="A59" s="2" t="s">
        <v>726</v>
      </c>
      <c r="B59" s="11" t="s">
        <v>239</v>
      </c>
      <c r="C59" s="95"/>
    </row>
    <row r="60" spans="1:3" ht="12.75">
      <c r="A60" s="2" t="s">
        <v>726</v>
      </c>
      <c r="B60" s="11" t="s">
        <v>240</v>
      </c>
      <c r="C60" s="95"/>
    </row>
    <row r="61" spans="1:3" ht="12.75">
      <c r="A61" s="2" t="s">
        <v>726</v>
      </c>
      <c r="B61" s="11" t="s">
        <v>241</v>
      </c>
      <c r="C61" s="95"/>
    </row>
    <row r="62" spans="1:3" ht="12.75">
      <c r="A62" s="2" t="s">
        <v>726</v>
      </c>
      <c r="B62" s="11" t="s">
        <v>242</v>
      </c>
      <c r="C62" s="95"/>
    </row>
    <row r="63" spans="1:3" ht="12.75">
      <c r="A63" s="2" t="s">
        <v>726</v>
      </c>
      <c r="B63" s="11" t="s">
        <v>243</v>
      </c>
      <c r="C63" s="95"/>
    </row>
    <row r="64" spans="1:3" ht="12.75">
      <c r="A64" s="2" t="s">
        <v>726</v>
      </c>
      <c r="B64" s="11" t="s">
        <v>244</v>
      </c>
      <c r="C64" s="95" t="s">
        <v>1052</v>
      </c>
    </row>
    <row r="65" spans="1:3" ht="12.75">
      <c r="A65" s="2" t="s">
        <v>726</v>
      </c>
      <c r="B65" s="11" t="s">
        <v>245</v>
      </c>
      <c r="C65" s="95" t="s">
        <v>1052</v>
      </c>
    </row>
    <row r="66" spans="1:3" ht="12.75">
      <c r="A66" s="2" t="s">
        <v>726</v>
      </c>
      <c r="B66" s="11" t="s">
        <v>246</v>
      </c>
      <c r="C66" s="95" t="s">
        <v>1052</v>
      </c>
    </row>
    <row r="67" spans="1:3" ht="12.75">
      <c r="A67" s="2" t="s">
        <v>726</v>
      </c>
      <c r="B67" s="11" t="s">
        <v>247</v>
      </c>
      <c r="C67" s="95" t="s">
        <v>1052</v>
      </c>
    </row>
    <row r="68" spans="1:3" ht="25.5">
      <c r="A68" s="2" t="s">
        <v>726</v>
      </c>
      <c r="B68" s="305" t="s">
        <v>565</v>
      </c>
      <c r="C68" s="95"/>
    </row>
    <row r="69" spans="1:3" ht="25.5">
      <c r="A69" s="2" t="s">
        <v>726</v>
      </c>
      <c r="B69" s="305" t="s">
        <v>566</v>
      </c>
      <c r="C69" s="95" t="s">
        <v>1052</v>
      </c>
    </row>
    <row r="70" spans="1:3" ht="12.75">
      <c r="A70" s="2" t="s">
        <v>726</v>
      </c>
      <c r="B70" s="314" t="s">
        <v>567</v>
      </c>
      <c r="C70" s="95"/>
    </row>
    <row r="71" spans="1:3" ht="12.75">
      <c r="A71" s="324" t="s">
        <v>726</v>
      </c>
      <c r="B71" s="327" t="s">
        <v>567</v>
      </c>
      <c r="C71" s="328"/>
    </row>
    <row r="72" spans="1:3" ht="12.75">
      <c r="A72" s="325"/>
      <c r="B72" s="326"/>
      <c r="C72" s="326"/>
    </row>
    <row r="73" spans="1:3" ht="12.75" hidden="1">
      <c r="A73" s="325"/>
      <c r="B73" s="326"/>
      <c r="C73" s="326"/>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C33" r:id="rId1" display="mailto:admissions@georgefox.edu"/>
    <hyperlink ref="B15" r:id="rId2" display="http://www.georgefox.edu/offices/academic_affairs/assessment/common-data-set/index.html"/>
  </hyperlinks>
  <printOptions/>
  <pageMargins left="0.75" right="0.75" top="1" bottom="1" header="0.5" footer="0.5"/>
  <pageSetup fitToHeight="2" horizontalDpi="600" verticalDpi="600" orientation="portrait" scale="75" r:id="rId3"/>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showRowColHeaders="0" view="pageLayout" showRuler="0" workbookViewId="0" topLeftCell="A1">
      <selection activeCell="E30" sqref="E30"/>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s>
  <sheetData>
    <row r="1" spans="1:5" ht="18">
      <c r="A1" s="648" t="s">
        <v>588</v>
      </c>
      <c r="B1" s="648"/>
      <c r="C1" s="648"/>
      <c r="D1" s="648"/>
      <c r="E1" s="648"/>
    </row>
    <row r="2" ht="12.75"/>
    <row r="3" spans="1:2" ht="12.75">
      <c r="A3" s="89" t="s">
        <v>589</v>
      </c>
      <c r="B3" s="91" t="s">
        <v>1024</v>
      </c>
    </row>
    <row r="4" spans="1:6" s="236" customFormat="1" ht="72" customHeight="1">
      <c r="A4" s="32" t="s">
        <v>589</v>
      </c>
      <c r="B4" s="590" t="s">
        <v>479</v>
      </c>
      <c r="C4" s="590"/>
      <c r="D4" s="590"/>
      <c r="E4" s="590"/>
      <c r="F4" s="590"/>
    </row>
    <row r="5" spans="1:6" ht="26.25" thickBot="1">
      <c r="A5" s="89" t="s">
        <v>589</v>
      </c>
      <c r="B5" s="92" t="s">
        <v>590</v>
      </c>
      <c r="C5" s="40" t="s">
        <v>591</v>
      </c>
      <c r="D5" s="40" t="s">
        <v>241</v>
      </c>
      <c r="E5" s="40" t="s">
        <v>592</v>
      </c>
      <c r="F5" s="330" t="s">
        <v>964</v>
      </c>
    </row>
    <row r="6" spans="1:6" ht="13.5" thickBot="1">
      <c r="A6" s="89" t="s">
        <v>589</v>
      </c>
      <c r="B6" s="262" t="s">
        <v>593</v>
      </c>
      <c r="C6" s="263"/>
      <c r="D6" s="263"/>
      <c r="E6" s="416"/>
      <c r="F6" s="264">
        <v>1</v>
      </c>
    </row>
    <row r="7" spans="1:6" ht="13.5" thickBot="1">
      <c r="A7" s="89" t="s">
        <v>589</v>
      </c>
      <c r="B7" s="331" t="s">
        <v>965</v>
      </c>
      <c r="C7" s="266"/>
      <c r="D7" s="266"/>
      <c r="E7" s="417"/>
      <c r="F7" s="267">
        <v>3</v>
      </c>
    </row>
    <row r="8" spans="1:6" ht="13.5" thickBot="1">
      <c r="A8" s="89" t="s">
        <v>589</v>
      </c>
      <c r="B8" s="265" t="s">
        <v>594</v>
      </c>
      <c r="C8" s="266"/>
      <c r="D8" s="266"/>
      <c r="E8" s="417"/>
      <c r="F8" s="267">
        <v>4</v>
      </c>
    </row>
    <row r="9" spans="1:6" ht="13.5" thickBot="1">
      <c r="A9" s="89" t="s">
        <v>589</v>
      </c>
      <c r="B9" s="331" t="s">
        <v>966</v>
      </c>
      <c r="C9" s="318"/>
      <c r="D9" s="318"/>
      <c r="E9" s="418"/>
      <c r="F9" s="319">
        <v>5</v>
      </c>
    </row>
    <row r="10" spans="1:6" ht="13.5" thickBot="1">
      <c r="A10" s="89" t="s">
        <v>589</v>
      </c>
      <c r="B10" s="292" t="s">
        <v>754</v>
      </c>
      <c r="C10" s="318"/>
      <c r="D10" s="318"/>
      <c r="E10" s="418">
        <v>3.3</v>
      </c>
      <c r="F10" s="319">
        <v>9</v>
      </c>
    </row>
    <row r="11" spans="1:6" ht="13.5" thickBot="1">
      <c r="A11" s="89" t="s">
        <v>589</v>
      </c>
      <c r="B11" s="292" t="s">
        <v>693</v>
      </c>
      <c r="C11" s="318"/>
      <c r="D11" s="318"/>
      <c r="E11" s="418"/>
      <c r="F11" s="319">
        <v>10</v>
      </c>
    </row>
    <row r="12" spans="1:6" ht="13.5" thickBot="1">
      <c r="A12" s="89" t="s">
        <v>589</v>
      </c>
      <c r="B12" s="292" t="s">
        <v>597</v>
      </c>
      <c r="C12" s="318"/>
      <c r="D12" s="318"/>
      <c r="E12" s="418">
        <v>1.26</v>
      </c>
      <c r="F12" s="319">
        <v>11</v>
      </c>
    </row>
    <row r="13" spans="1:6" ht="13.5" thickBot="1">
      <c r="A13" s="89" t="s">
        <v>589</v>
      </c>
      <c r="B13" s="292" t="s">
        <v>694</v>
      </c>
      <c r="C13" s="318"/>
      <c r="D13" s="318"/>
      <c r="E13" s="418"/>
      <c r="F13" s="319">
        <v>12</v>
      </c>
    </row>
    <row r="14" spans="1:6" ht="13.5" thickBot="1">
      <c r="A14" s="89" t="s">
        <v>589</v>
      </c>
      <c r="B14" s="292" t="s">
        <v>598</v>
      </c>
      <c r="C14" s="318"/>
      <c r="D14" s="318"/>
      <c r="E14" s="418">
        <v>6.59</v>
      </c>
      <c r="F14" s="319">
        <v>13</v>
      </c>
    </row>
    <row r="15" spans="1:6" ht="13.5" thickBot="1">
      <c r="A15" s="89" t="s">
        <v>589</v>
      </c>
      <c r="B15" s="292" t="s">
        <v>695</v>
      </c>
      <c r="C15" s="318"/>
      <c r="D15" s="318"/>
      <c r="E15" s="418">
        <v>4.71</v>
      </c>
      <c r="F15" s="319">
        <v>14</v>
      </c>
    </row>
    <row r="16" spans="1:6" ht="13.5" thickBot="1">
      <c r="A16" s="89" t="s">
        <v>589</v>
      </c>
      <c r="B16" s="292" t="s">
        <v>696</v>
      </c>
      <c r="C16" s="318"/>
      <c r="D16" s="318"/>
      <c r="E16" s="418"/>
      <c r="F16" s="319">
        <v>15</v>
      </c>
    </row>
    <row r="17" spans="1:6" ht="13.5" thickBot="1">
      <c r="A17" s="89" t="s">
        <v>589</v>
      </c>
      <c r="B17" s="331" t="s">
        <v>967</v>
      </c>
      <c r="C17" s="318"/>
      <c r="D17" s="318"/>
      <c r="E17" s="418">
        <v>0.94</v>
      </c>
      <c r="F17" s="319">
        <v>16</v>
      </c>
    </row>
    <row r="18" spans="1:6" ht="13.5" thickBot="1">
      <c r="A18" s="89" t="s">
        <v>589</v>
      </c>
      <c r="B18" s="292" t="s">
        <v>697</v>
      </c>
      <c r="C18" s="318"/>
      <c r="D18" s="318"/>
      <c r="E18" s="418">
        <v>1.88</v>
      </c>
      <c r="F18" s="319">
        <v>19</v>
      </c>
    </row>
    <row r="19" spans="1:6" ht="13.5" thickBot="1">
      <c r="A19" s="89" t="s">
        <v>589</v>
      </c>
      <c r="B19" s="292" t="s">
        <v>918</v>
      </c>
      <c r="C19" s="318"/>
      <c r="D19" s="318"/>
      <c r="E19" s="418"/>
      <c r="F19" s="319">
        <v>22</v>
      </c>
    </row>
    <row r="20" spans="1:6" ht="13.5" thickBot="1">
      <c r="A20" s="89" t="s">
        <v>589</v>
      </c>
      <c r="B20" s="292" t="s">
        <v>930</v>
      </c>
      <c r="C20" s="318"/>
      <c r="D20" s="318"/>
      <c r="E20" s="418">
        <v>2.67</v>
      </c>
      <c r="F20" s="319">
        <v>23</v>
      </c>
    </row>
    <row r="21" spans="1:6" ht="13.5" thickBot="1">
      <c r="A21" s="89" t="s">
        <v>589</v>
      </c>
      <c r="B21" s="292" t="s">
        <v>919</v>
      </c>
      <c r="C21" s="318"/>
      <c r="D21" s="318"/>
      <c r="E21" s="418"/>
      <c r="F21" s="319">
        <v>24</v>
      </c>
    </row>
    <row r="22" spans="1:6" ht="13.5" thickBot="1">
      <c r="A22" s="89" t="s">
        <v>589</v>
      </c>
      <c r="B22" s="292" t="s">
        <v>920</v>
      </c>
      <c r="C22" s="318"/>
      <c r="D22" s="318"/>
      <c r="E22" s="418"/>
      <c r="F22" s="319">
        <v>25</v>
      </c>
    </row>
    <row r="23" spans="1:6" ht="13.5" thickBot="1">
      <c r="A23" s="89" t="s">
        <v>589</v>
      </c>
      <c r="B23" s="292" t="s">
        <v>595</v>
      </c>
      <c r="C23" s="318"/>
      <c r="D23" s="318"/>
      <c r="E23" s="418">
        <v>5.34</v>
      </c>
      <c r="F23" s="319">
        <v>26</v>
      </c>
    </row>
    <row r="24" spans="1:6" ht="13.5" thickBot="1">
      <c r="A24" s="89" t="s">
        <v>589</v>
      </c>
      <c r="B24" s="292" t="s">
        <v>156</v>
      </c>
      <c r="C24" s="318"/>
      <c r="D24" s="318"/>
      <c r="E24" s="418">
        <v>1.1</v>
      </c>
      <c r="F24" s="319">
        <v>27</v>
      </c>
    </row>
    <row r="25" spans="1:6" ht="13.5" thickBot="1">
      <c r="A25" s="89" t="s">
        <v>589</v>
      </c>
      <c r="B25" s="292" t="s">
        <v>157</v>
      </c>
      <c r="C25" s="318"/>
      <c r="D25" s="318"/>
      <c r="E25" s="418"/>
      <c r="F25" s="319" t="s">
        <v>158</v>
      </c>
    </row>
    <row r="26" spans="1:6" ht="13.5" thickBot="1">
      <c r="A26" s="89" t="s">
        <v>589</v>
      </c>
      <c r="B26" s="292" t="s">
        <v>599</v>
      </c>
      <c r="C26" s="318"/>
      <c r="D26" s="318"/>
      <c r="E26" s="418">
        <v>11.93</v>
      </c>
      <c r="F26" s="319">
        <v>30</v>
      </c>
    </row>
    <row r="27" spans="1:6" ht="13.5" thickBot="1">
      <c r="A27" s="89" t="s">
        <v>589</v>
      </c>
      <c r="B27" s="292" t="s">
        <v>345</v>
      </c>
      <c r="C27" s="318"/>
      <c r="D27" s="318"/>
      <c r="E27" s="418">
        <v>0.47</v>
      </c>
      <c r="F27" s="319">
        <v>31</v>
      </c>
    </row>
    <row r="28" spans="1:6" ht="13.5" thickBot="1">
      <c r="A28" s="89" t="s">
        <v>589</v>
      </c>
      <c r="B28" s="292" t="s">
        <v>698</v>
      </c>
      <c r="C28" s="318"/>
      <c r="D28" s="318"/>
      <c r="E28" s="418">
        <v>1.41</v>
      </c>
      <c r="F28" s="319">
        <v>38</v>
      </c>
    </row>
    <row r="29" spans="1:6" ht="13.5" thickBot="1">
      <c r="A29" s="89" t="s">
        <v>589</v>
      </c>
      <c r="B29" s="292" t="s">
        <v>699</v>
      </c>
      <c r="C29" s="318"/>
      <c r="D29" s="318"/>
      <c r="E29" s="418">
        <v>3.93</v>
      </c>
      <c r="F29" s="319">
        <v>39</v>
      </c>
    </row>
    <row r="30" spans="1:6" ht="13.5" thickBot="1">
      <c r="A30" s="89" t="s">
        <v>589</v>
      </c>
      <c r="B30" s="292" t="s">
        <v>346</v>
      </c>
      <c r="C30" s="318"/>
      <c r="D30" s="318"/>
      <c r="E30" s="418">
        <v>0.63</v>
      </c>
      <c r="F30" s="319">
        <v>40</v>
      </c>
    </row>
    <row r="31" spans="1:6" ht="13.5" thickBot="1">
      <c r="A31" s="89" t="s">
        <v>589</v>
      </c>
      <c r="B31" s="292" t="s">
        <v>700</v>
      </c>
      <c r="C31" s="318"/>
      <c r="D31" s="318"/>
      <c r="E31" s="418"/>
      <c r="F31" s="319">
        <v>41</v>
      </c>
    </row>
    <row r="32" spans="1:6" ht="13.5" thickBot="1">
      <c r="A32" s="89" t="s">
        <v>589</v>
      </c>
      <c r="B32" s="292" t="s">
        <v>347</v>
      </c>
      <c r="C32" s="318"/>
      <c r="D32" s="318"/>
      <c r="E32" s="418">
        <v>4.24</v>
      </c>
      <c r="F32" s="319">
        <v>42</v>
      </c>
    </row>
    <row r="33" spans="1:6" ht="26.25" thickBot="1">
      <c r="A33" s="89" t="s">
        <v>589</v>
      </c>
      <c r="B33" s="292" t="s">
        <v>159</v>
      </c>
      <c r="C33" s="318"/>
      <c r="D33" s="318"/>
      <c r="E33" s="418"/>
      <c r="F33" s="319">
        <v>43</v>
      </c>
    </row>
    <row r="34" spans="1:6" ht="13.5" thickBot="1">
      <c r="A34" s="89" t="s">
        <v>589</v>
      </c>
      <c r="B34" s="292" t="s">
        <v>701</v>
      </c>
      <c r="C34" s="318"/>
      <c r="D34" s="318"/>
      <c r="E34" s="418">
        <v>3.61</v>
      </c>
      <c r="F34" s="319">
        <v>44</v>
      </c>
    </row>
    <row r="35" spans="1:6" ht="13.5" thickBot="1">
      <c r="A35" s="89" t="s">
        <v>589</v>
      </c>
      <c r="B35" s="292" t="s">
        <v>702</v>
      </c>
      <c r="C35" s="318"/>
      <c r="D35" s="318"/>
      <c r="E35" s="418">
        <v>3.45</v>
      </c>
      <c r="F35" s="319">
        <v>45</v>
      </c>
    </row>
    <row r="36" spans="1:6" ht="13.5" thickBot="1">
      <c r="A36" s="89" t="s">
        <v>589</v>
      </c>
      <c r="B36" s="292" t="s">
        <v>703</v>
      </c>
      <c r="C36" s="318"/>
      <c r="D36" s="318"/>
      <c r="E36" s="418"/>
      <c r="F36" s="319">
        <v>46</v>
      </c>
    </row>
    <row r="37" spans="1:6" ht="13.5" thickBot="1">
      <c r="A37" s="89" t="s">
        <v>589</v>
      </c>
      <c r="B37" s="292" t="s">
        <v>704</v>
      </c>
      <c r="C37" s="318"/>
      <c r="D37" s="318"/>
      <c r="E37" s="418"/>
      <c r="F37" s="319">
        <v>47</v>
      </c>
    </row>
    <row r="38" spans="1:6" ht="13.5" thickBot="1">
      <c r="A38" s="89" t="s">
        <v>589</v>
      </c>
      <c r="B38" s="292" t="s">
        <v>705</v>
      </c>
      <c r="C38" s="318"/>
      <c r="D38" s="318"/>
      <c r="E38" s="418"/>
      <c r="F38" s="319">
        <v>48</v>
      </c>
    </row>
    <row r="39" spans="1:6" ht="13.5" thickBot="1">
      <c r="A39" s="89" t="s">
        <v>589</v>
      </c>
      <c r="B39" s="292" t="s">
        <v>706</v>
      </c>
      <c r="C39" s="318"/>
      <c r="D39" s="318"/>
      <c r="E39" s="418"/>
      <c r="F39" s="319">
        <v>49</v>
      </c>
    </row>
    <row r="40" spans="1:6" ht="13.5" thickBot="1">
      <c r="A40" s="89" t="s">
        <v>589</v>
      </c>
      <c r="B40" s="292" t="s">
        <v>348</v>
      </c>
      <c r="C40" s="318"/>
      <c r="D40" s="318"/>
      <c r="E40" s="418">
        <v>6.6</v>
      </c>
      <c r="F40" s="319">
        <v>50</v>
      </c>
    </row>
    <row r="41" spans="1:6" ht="13.5" thickBot="1">
      <c r="A41" s="89" t="s">
        <v>589</v>
      </c>
      <c r="B41" s="292" t="s">
        <v>968</v>
      </c>
      <c r="C41" s="318"/>
      <c r="D41" s="318"/>
      <c r="E41" s="418">
        <v>6.59</v>
      </c>
      <c r="F41" s="319">
        <v>51</v>
      </c>
    </row>
    <row r="42" spans="1:6" ht="13.5" thickBot="1">
      <c r="A42" s="89" t="s">
        <v>589</v>
      </c>
      <c r="B42" s="292" t="s">
        <v>596</v>
      </c>
      <c r="C42" s="318"/>
      <c r="D42" s="318"/>
      <c r="E42" s="418">
        <v>25.43</v>
      </c>
      <c r="F42" s="319">
        <v>52</v>
      </c>
    </row>
    <row r="43" spans="1:6" ht="13.5" thickBot="1">
      <c r="A43" s="89" t="s">
        <v>589</v>
      </c>
      <c r="B43" s="292" t="s">
        <v>935</v>
      </c>
      <c r="C43" s="318"/>
      <c r="D43" s="318"/>
      <c r="E43" s="418">
        <v>1.73</v>
      </c>
      <c r="F43" s="319">
        <v>54</v>
      </c>
    </row>
    <row r="44" spans="1:6" ht="13.5" thickBot="1">
      <c r="A44" s="89" t="s">
        <v>589</v>
      </c>
      <c r="B44" s="320" t="s">
        <v>349</v>
      </c>
      <c r="C44" s="321"/>
      <c r="D44" s="321"/>
      <c r="E44" s="418">
        <v>2.2</v>
      </c>
      <c r="F44" s="322"/>
    </row>
    <row r="45" spans="1:6" ht="12.75">
      <c r="A45" s="89" t="s">
        <v>589</v>
      </c>
      <c r="B45" s="19" t="s">
        <v>842</v>
      </c>
      <c r="C45" s="224">
        <f>SUM(C6:C44)</f>
        <v>0</v>
      </c>
      <c r="D45" s="224">
        <f>SUM(D6:D44)</f>
        <v>0</v>
      </c>
      <c r="E45" s="419">
        <f>SUM(E6:E44)</f>
        <v>100.01000000000002</v>
      </c>
      <c r="F45" s="93"/>
    </row>
    <row r="46" ht="12.75"/>
  </sheetData>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view="pageLayout" showRuler="0" workbookViewId="0" topLeftCell="A58">
      <selection activeCell="A11" sqref="A11"/>
    </sheetView>
  </sheetViews>
  <sheetFormatPr defaultColWidth="0" defaultRowHeight="12.75" zeroHeight="1"/>
  <cols>
    <col min="1" max="1" width="88.7109375" style="188" customWidth="1"/>
    <col min="2" max="2" width="0.85546875" style="162" customWidth="1"/>
    <col min="3" max="16384" width="0" style="162" hidden="1" customWidth="1"/>
  </cols>
  <sheetData>
    <row r="1" ht="18">
      <c r="A1" s="182" t="s">
        <v>456</v>
      </c>
    </row>
    <row r="2" ht="25.5">
      <c r="A2" s="183" t="s">
        <v>543</v>
      </c>
    </row>
    <row r="3" ht="12.75">
      <c r="A3" s="183"/>
    </row>
    <row r="4" ht="25.5">
      <c r="A4" s="184" t="s">
        <v>544</v>
      </c>
    </row>
    <row r="5" ht="12.75">
      <c r="A5" s="185"/>
    </row>
    <row r="6" ht="38.25">
      <c r="A6" s="183" t="s">
        <v>1031</v>
      </c>
    </row>
    <row r="7" ht="38.25">
      <c r="A7" s="183" t="s">
        <v>354</v>
      </c>
    </row>
    <row r="8" ht="12.75">
      <c r="A8" s="183" t="s">
        <v>355</v>
      </c>
    </row>
    <row r="9" ht="25.5">
      <c r="A9" s="183" t="s">
        <v>1032</v>
      </c>
    </row>
    <row r="10" ht="44.25" customHeight="1">
      <c r="A10" s="301" t="s">
        <v>1025</v>
      </c>
    </row>
    <row r="11" ht="51">
      <c r="A11" s="183" t="s">
        <v>466</v>
      </c>
    </row>
    <row r="12" ht="38.25">
      <c r="A12" s="183" t="s">
        <v>467</v>
      </c>
    </row>
    <row r="13" ht="38.25">
      <c r="A13" s="183" t="s">
        <v>1026</v>
      </c>
    </row>
    <row r="14" ht="25.5">
      <c r="A14" s="183" t="s">
        <v>468</v>
      </c>
    </row>
    <row r="15" ht="89.25">
      <c r="A15" s="183" t="s">
        <v>478</v>
      </c>
    </row>
    <row r="16" ht="12.75">
      <c r="A16" s="183" t="s">
        <v>1027</v>
      </c>
    </row>
    <row r="17" ht="12.75">
      <c r="A17" s="183" t="s">
        <v>659</v>
      </c>
    </row>
    <row r="18" ht="38.25">
      <c r="A18" s="183" t="s">
        <v>660</v>
      </c>
    </row>
    <row r="19" ht="25.5">
      <c r="A19" s="183" t="s">
        <v>661</v>
      </c>
    </row>
    <row r="20" ht="38.25">
      <c r="A20" s="302" t="s">
        <v>425</v>
      </c>
    </row>
    <row r="21" ht="63.75">
      <c r="A21" s="183" t="s">
        <v>1033</v>
      </c>
    </row>
    <row r="22" ht="12.75">
      <c r="A22" s="183" t="s">
        <v>662</v>
      </c>
    </row>
    <row r="23" ht="12.75">
      <c r="A23" s="183" t="s">
        <v>663</v>
      </c>
    </row>
    <row r="24" ht="25.5">
      <c r="A24" s="183" t="s">
        <v>664</v>
      </c>
    </row>
    <row r="25" ht="38.25">
      <c r="A25" s="183" t="s">
        <v>665</v>
      </c>
    </row>
    <row r="26" ht="38.25">
      <c r="A26" s="183" t="s">
        <v>398</v>
      </c>
    </row>
    <row r="27" ht="25.5">
      <c r="A27" s="183" t="s">
        <v>1034</v>
      </c>
    </row>
    <row r="28" ht="38.25">
      <c r="A28" s="183" t="s">
        <v>399</v>
      </c>
    </row>
    <row r="29" ht="25.5">
      <c r="A29" s="183" t="s">
        <v>400</v>
      </c>
    </row>
    <row r="30" ht="51">
      <c r="A30" s="183" t="s">
        <v>401</v>
      </c>
    </row>
    <row r="31" ht="25.5">
      <c r="A31" s="301" t="s">
        <v>818</v>
      </c>
    </row>
    <row r="32" ht="25.5">
      <c r="A32" s="183" t="s">
        <v>402</v>
      </c>
    </row>
    <row r="33" ht="25.5">
      <c r="A33" s="183" t="s">
        <v>1035</v>
      </c>
    </row>
    <row r="34" ht="38.25">
      <c r="A34" s="183" t="s">
        <v>403</v>
      </c>
    </row>
    <row r="35" ht="25.5">
      <c r="A35" s="183" t="s">
        <v>404</v>
      </c>
    </row>
    <row r="36" ht="51">
      <c r="A36" s="183" t="s">
        <v>405</v>
      </c>
    </row>
    <row r="37" ht="25.5">
      <c r="A37" s="183" t="s">
        <v>406</v>
      </c>
    </row>
    <row r="38" ht="25.5">
      <c r="A38" s="183" t="s">
        <v>407</v>
      </c>
    </row>
    <row r="39" ht="25.5">
      <c r="A39" s="183" t="s">
        <v>408</v>
      </c>
    </row>
    <row r="40" ht="38.25">
      <c r="A40" s="183" t="s">
        <v>409</v>
      </c>
    </row>
    <row r="41" ht="63.75">
      <c r="A41" s="183" t="s">
        <v>410</v>
      </c>
    </row>
    <row r="42" ht="12.75">
      <c r="A42" s="183" t="s">
        <v>411</v>
      </c>
    </row>
    <row r="43" ht="25.5">
      <c r="A43" s="183" t="s">
        <v>412</v>
      </c>
    </row>
    <row r="44" ht="69" customHeight="1">
      <c r="A44" s="301" t="s">
        <v>151</v>
      </c>
    </row>
    <row r="45" ht="110.25" customHeight="1">
      <c r="A45" s="301" t="s">
        <v>835</v>
      </c>
    </row>
    <row r="46" ht="34.5" customHeight="1">
      <c r="A46" s="301" t="s">
        <v>836</v>
      </c>
    </row>
    <row r="47" ht="25.5">
      <c r="A47" s="183" t="s">
        <v>727</v>
      </c>
    </row>
    <row r="48" ht="38.25">
      <c r="A48" s="183" t="s">
        <v>728</v>
      </c>
    </row>
    <row r="49" ht="38.25">
      <c r="A49" s="183" t="s">
        <v>729</v>
      </c>
    </row>
    <row r="50" ht="25.5">
      <c r="A50" s="183" t="s">
        <v>430</v>
      </c>
    </row>
    <row r="51" ht="63.75">
      <c r="A51" s="183" t="s">
        <v>893</v>
      </c>
    </row>
    <row r="52" ht="25.5">
      <c r="A52" s="183" t="s">
        <v>894</v>
      </c>
    </row>
    <row r="53" ht="38.25">
      <c r="A53" s="183" t="s">
        <v>895</v>
      </c>
    </row>
    <row r="54" ht="38.25">
      <c r="A54" s="183" t="s">
        <v>896</v>
      </c>
    </row>
    <row r="55" ht="38.25">
      <c r="A55" s="183" t="s">
        <v>897</v>
      </c>
    </row>
    <row r="56" ht="51">
      <c r="A56" s="183" t="s">
        <v>898</v>
      </c>
    </row>
    <row r="57" ht="51">
      <c r="A57" s="183" t="s">
        <v>899</v>
      </c>
    </row>
    <row r="58" ht="38.25">
      <c r="A58" s="183" t="s">
        <v>900</v>
      </c>
    </row>
    <row r="59" ht="12.75">
      <c r="A59" s="183" t="s">
        <v>901</v>
      </c>
    </row>
    <row r="60" ht="38.25">
      <c r="A60" s="183" t="s">
        <v>902</v>
      </c>
    </row>
    <row r="61" ht="25.5">
      <c r="A61" s="183" t="s">
        <v>903</v>
      </c>
    </row>
    <row r="62" ht="25.5">
      <c r="A62" s="183" t="s">
        <v>904</v>
      </c>
    </row>
    <row r="63" ht="63.75">
      <c r="A63" s="183" t="s">
        <v>683</v>
      </c>
    </row>
    <row r="64" ht="25.5">
      <c r="A64" s="301" t="s">
        <v>837</v>
      </c>
    </row>
    <row r="65" ht="25.5">
      <c r="A65" s="183" t="s">
        <v>1036</v>
      </c>
    </row>
    <row r="66" ht="38.25">
      <c r="A66" s="183" t="s">
        <v>887</v>
      </c>
    </row>
    <row r="67" ht="25.5">
      <c r="A67" s="183" t="s">
        <v>1028</v>
      </c>
    </row>
    <row r="68" ht="25.5">
      <c r="A68" s="183" t="s">
        <v>888</v>
      </c>
    </row>
    <row r="69" ht="38.25">
      <c r="A69" s="183" t="s">
        <v>889</v>
      </c>
    </row>
    <row r="70" ht="25.5">
      <c r="A70" s="183" t="s">
        <v>890</v>
      </c>
    </row>
    <row r="71" ht="12.75">
      <c r="A71" s="183" t="s">
        <v>891</v>
      </c>
    </row>
    <row r="72" ht="25.5">
      <c r="A72" s="300" t="s">
        <v>676</v>
      </c>
    </row>
    <row r="73" ht="38.25">
      <c r="A73" s="183" t="s">
        <v>805</v>
      </c>
    </row>
    <row r="74" ht="38.25">
      <c r="A74" s="183" t="s">
        <v>1037</v>
      </c>
    </row>
    <row r="75" ht="12.75">
      <c r="A75" s="183" t="s">
        <v>1038</v>
      </c>
    </row>
    <row r="76" ht="38.25">
      <c r="A76" s="183" t="s">
        <v>806</v>
      </c>
    </row>
    <row r="77" ht="59.25" customHeight="1">
      <c r="A77" s="301" t="s">
        <v>838</v>
      </c>
    </row>
    <row r="78" ht="25.5">
      <c r="A78" s="183" t="s">
        <v>84</v>
      </c>
    </row>
    <row r="79" ht="25.5">
      <c r="A79" s="183" t="s">
        <v>1039</v>
      </c>
    </row>
    <row r="80" ht="38.25">
      <c r="A80" s="302" t="s">
        <v>426</v>
      </c>
    </row>
    <row r="81" ht="25.5">
      <c r="A81" s="332" t="s">
        <v>1029</v>
      </c>
    </row>
    <row r="82" ht="25.5">
      <c r="A82" s="183" t="s">
        <v>85</v>
      </c>
    </row>
    <row r="83" ht="25.5">
      <c r="A83" s="183" t="s">
        <v>1040</v>
      </c>
    </row>
    <row r="84" ht="38.25">
      <c r="A84" s="183" t="s">
        <v>86</v>
      </c>
    </row>
    <row r="85" ht="25.5">
      <c r="A85" s="183" t="s">
        <v>87</v>
      </c>
    </row>
    <row r="86" ht="25.5">
      <c r="A86" s="183" t="s">
        <v>88</v>
      </c>
    </row>
    <row r="87" ht="25.5">
      <c r="A87" s="183" t="s">
        <v>89</v>
      </c>
    </row>
    <row r="88" ht="25.5">
      <c r="A88" s="183" t="s">
        <v>1041</v>
      </c>
    </row>
    <row r="89" ht="51">
      <c r="A89" s="183" t="s">
        <v>684</v>
      </c>
    </row>
    <row r="90" ht="38.25">
      <c r="A90" s="183" t="s">
        <v>685</v>
      </c>
    </row>
    <row r="91" ht="38.25">
      <c r="A91" s="183" t="s">
        <v>686</v>
      </c>
    </row>
    <row r="92" ht="38.25">
      <c r="A92" s="186" t="s">
        <v>687</v>
      </c>
    </row>
    <row r="93" ht="51">
      <c r="A93" s="186" t="s">
        <v>31</v>
      </c>
    </row>
    <row r="94" ht="51">
      <c r="A94" s="186" t="s">
        <v>32</v>
      </c>
    </row>
    <row r="95" ht="38.25">
      <c r="A95" s="183" t="s">
        <v>33</v>
      </c>
    </row>
    <row r="96" ht="25.5">
      <c r="A96" s="183" t="s">
        <v>34</v>
      </c>
    </row>
    <row r="97" ht="38.25">
      <c r="A97" s="183" t="s">
        <v>35</v>
      </c>
    </row>
    <row r="98" ht="12.75">
      <c r="A98" s="183" t="s">
        <v>36</v>
      </c>
    </row>
    <row r="99" ht="25.5">
      <c r="A99" s="183" t="s">
        <v>755</v>
      </c>
    </row>
    <row r="100" ht="38.25">
      <c r="A100" s="183" t="s">
        <v>756</v>
      </c>
    </row>
    <row r="101" ht="38.25">
      <c r="A101" s="183" t="s">
        <v>757</v>
      </c>
    </row>
    <row r="102" ht="25.5">
      <c r="A102" s="183" t="s">
        <v>758</v>
      </c>
    </row>
    <row r="103" ht="38.25">
      <c r="A103" s="183" t="s">
        <v>759</v>
      </c>
    </row>
    <row r="104" ht="25.5">
      <c r="A104" s="183" t="s">
        <v>1042</v>
      </c>
    </row>
    <row r="105" ht="25.5">
      <c r="A105" s="183" t="s">
        <v>1043</v>
      </c>
    </row>
    <row r="106" ht="38.25">
      <c r="A106" s="183" t="s">
        <v>760</v>
      </c>
    </row>
    <row r="107" ht="76.5">
      <c r="A107" s="183" t="s">
        <v>110</v>
      </c>
    </row>
    <row r="108" ht="25.5">
      <c r="A108" s="183" t="s">
        <v>111</v>
      </c>
    </row>
    <row r="109" ht="38.25">
      <c r="A109" s="183" t="s">
        <v>112</v>
      </c>
    </row>
    <row r="110" ht="38.25">
      <c r="A110" s="183" t="s">
        <v>113</v>
      </c>
    </row>
    <row r="111" ht="25.5">
      <c r="A111" s="183" t="s">
        <v>114</v>
      </c>
    </row>
    <row r="112" ht="38.25">
      <c r="A112" s="183" t="s">
        <v>115</v>
      </c>
    </row>
    <row r="113" ht="63.75">
      <c r="A113" s="183" t="s">
        <v>1044</v>
      </c>
    </row>
    <row r="114" ht="25.5">
      <c r="A114" s="183" t="s">
        <v>656</v>
      </c>
    </row>
    <row r="115" ht="25.5">
      <c r="A115" s="183" t="s">
        <v>657</v>
      </c>
    </row>
    <row r="116" ht="38.25">
      <c r="A116" s="183" t="s">
        <v>658</v>
      </c>
    </row>
    <row r="117" ht="38.25">
      <c r="A117" s="183" t="s">
        <v>127</v>
      </c>
    </row>
    <row r="118" ht="25.5">
      <c r="A118" s="183" t="s">
        <v>128</v>
      </c>
    </row>
    <row r="119" ht="12.75">
      <c r="A119" s="183" t="s">
        <v>129</v>
      </c>
    </row>
    <row r="120" ht="25.5">
      <c r="A120" s="183" t="s">
        <v>130</v>
      </c>
    </row>
    <row r="121" ht="38.25">
      <c r="A121" s="183" t="s">
        <v>1045</v>
      </c>
    </row>
    <row r="122" ht="25.5">
      <c r="A122" s="183" t="s">
        <v>131</v>
      </c>
    </row>
    <row r="123" ht="25.5">
      <c r="A123" s="183" t="s">
        <v>132</v>
      </c>
    </row>
    <row r="124" ht="38.25">
      <c r="A124" s="183" t="s">
        <v>1046</v>
      </c>
    </row>
    <row r="125" ht="25.5">
      <c r="A125" s="183" t="s">
        <v>1047</v>
      </c>
    </row>
    <row r="126" ht="38.25">
      <c r="A126" s="183" t="s">
        <v>925</v>
      </c>
    </row>
    <row r="127" ht="25.5">
      <c r="A127" s="183" t="s">
        <v>892</v>
      </c>
    </row>
    <row r="128" ht="25.5">
      <c r="A128" s="183" t="s">
        <v>772</v>
      </c>
    </row>
    <row r="129" ht="25.5">
      <c r="A129" s="183" t="s">
        <v>1030</v>
      </c>
    </row>
    <row r="130" ht="25.5">
      <c r="A130" s="183" t="s">
        <v>1048</v>
      </c>
    </row>
    <row r="131" ht="38.25">
      <c r="A131" s="183" t="s">
        <v>498</v>
      </c>
    </row>
    <row r="132" ht="12.75"/>
    <row r="133" ht="12.75">
      <c r="A133" s="187" t="s">
        <v>611</v>
      </c>
    </row>
    <row r="134" ht="12.75"/>
    <row r="135" ht="12.75">
      <c r="A135" s="293" t="s">
        <v>429</v>
      </c>
    </row>
    <row r="136" ht="51">
      <c r="A136" s="300" t="s">
        <v>816</v>
      </c>
    </row>
    <row r="137" ht="25.5">
      <c r="A137" s="183" t="s">
        <v>843</v>
      </c>
    </row>
    <row r="138" ht="51">
      <c r="A138" s="183" t="s">
        <v>817</v>
      </c>
    </row>
    <row r="139" ht="25.5">
      <c r="A139" s="300" t="s">
        <v>815</v>
      </c>
    </row>
    <row r="140" ht="25.5">
      <c r="A140" s="183" t="s">
        <v>612</v>
      </c>
    </row>
    <row r="141" ht="38.25">
      <c r="A141" s="183" t="s">
        <v>707</v>
      </c>
    </row>
    <row r="142" ht="25.5">
      <c r="A142" s="183" t="s">
        <v>457</v>
      </c>
    </row>
    <row r="143" ht="25.5">
      <c r="A143" s="183" t="s">
        <v>677</v>
      </c>
    </row>
    <row r="144" ht="63.75">
      <c r="A144" s="183" t="s">
        <v>458</v>
      </c>
    </row>
    <row r="145" ht="12.75">
      <c r="A145" s="183" t="s">
        <v>446</v>
      </c>
    </row>
    <row r="146" ht="12.75">
      <c r="A146" s="184" t="s">
        <v>602</v>
      </c>
    </row>
    <row r="147" ht="12.75">
      <c r="A147" s="184" t="s">
        <v>603</v>
      </c>
    </row>
    <row r="148" ht="12.75">
      <c r="A148" s="184" t="s">
        <v>604</v>
      </c>
    </row>
    <row r="149" ht="12.75">
      <c r="A149" s="184" t="s">
        <v>605</v>
      </c>
    </row>
    <row r="150" ht="12.75">
      <c r="A150" s="184" t="s">
        <v>606</v>
      </c>
    </row>
    <row r="151" ht="12.75">
      <c r="A151" s="184" t="s">
        <v>607</v>
      </c>
    </row>
    <row r="152" ht="12.75">
      <c r="A152" s="184" t="s">
        <v>608</v>
      </c>
    </row>
    <row r="153" ht="12.75">
      <c r="A153" s="184" t="s">
        <v>609</v>
      </c>
    </row>
    <row r="154" ht="12.75">
      <c r="A154" s="184" t="s">
        <v>610</v>
      </c>
    </row>
    <row r="155" ht="25.5">
      <c r="A155" s="183" t="s">
        <v>678</v>
      </c>
    </row>
    <row r="156" ht="25.5">
      <c r="A156" s="183" t="s">
        <v>721</v>
      </c>
    </row>
    <row r="157" ht="12.75"/>
  </sheetData>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20" customWidth="1"/>
    <col min="2" max="2" width="83.00390625" style="218" customWidth="1"/>
    <col min="3" max="3" width="0.71875" style="221" customWidth="1"/>
    <col min="4" max="16384" width="0" style="221" hidden="1" customWidth="1"/>
  </cols>
  <sheetData>
    <row r="1" spans="1:2" ht="12.75">
      <c r="A1" s="650" t="s">
        <v>1049</v>
      </c>
      <c r="B1" s="650"/>
    </row>
    <row r="2" spans="1:2" ht="12.75">
      <c r="A2" s="219"/>
      <c r="B2" s="219"/>
    </row>
    <row r="3" spans="1:2" ht="12.75" customHeight="1">
      <c r="A3" s="649" t="s">
        <v>1050</v>
      </c>
      <c r="B3" s="649"/>
    </row>
    <row r="4" spans="1:2" ht="12.75">
      <c r="A4" s="221" t="s">
        <v>1051</v>
      </c>
      <c r="B4" s="221"/>
    </row>
    <row r="5" spans="1:2" ht="12.75" customHeight="1">
      <c r="A5" s="221"/>
      <c r="B5" s="221"/>
    </row>
    <row r="6" spans="1:2" ht="12.75">
      <c r="A6" s="221"/>
      <c r="B6" s="221"/>
    </row>
    <row r="7" spans="1:2" ht="12.75">
      <c r="A7" s="221"/>
      <c r="B7" s="221"/>
    </row>
    <row r="8" ht="12.75"/>
    <row r="9" ht="12.75"/>
    <row r="10" ht="12.75"/>
    <row r="11" ht="12.75"/>
    <row r="12" ht="12.75" hidden="1"/>
    <row r="13" ht="12.75" hidden="1"/>
    <row r="14" ht="12.75" hidden="1"/>
    <row r="15" ht="12.75" hidden="1"/>
    <row r="16" ht="12.75" hidden="1"/>
    <row r="17" ht="13.5" customHeight="1" hidden="1"/>
  </sheetData>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showRowColHeaders="0" view="pageLayout" showRuler="0" workbookViewId="0" topLeftCell="A1">
      <selection activeCell="B20" sqref="B20:E20"/>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446" t="s">
        <v>248</v>
      </c>
      <c r="B1" s="446"/>
      <c r="C1" s="446"/>
      <c r="D1" s="446"/>
      <c r="E1" s="446"/>
      <c r="F1" s="446"/>
    </row>
    <row r="2" ht="12.75"/>
    <row r="3" spans="1:6" ht="50.25" customHeight="1">
      <c r="A3" s="2" t="s">
        <v>117</v>
      </c>
      <c r="B3" s="470" t="s">
        <v>982</v>
      </c>
      <c r="C3" s="474"/>
      <c r="D3" s="474"/>
      <c r="E3" s="474"/>
      <c r="F3" s="474"/>
    </row>
    <row r="4" spans="1:6" ht="12.75">
      <c r="A4" s="2" t="s">
        <v>117</v>
      </c>
      <c r="B4" s="93"/>
      <c r="C4" s="475" t="s">
        <v>249</v>
      </c>
      <c r="D4" s="475"/>
      <c r="E4" s="475" t="s">
        <v>250</v>
      </c>
      <c r="F4" s="475"/>
    </row>
    <row r="5" spans="1:6" ht="12.75">
      <c r="A5" s="2" t="s">
        <v>117</v>
      </c>
      <c r="B5" s="125"/>
      <c r="C5" s="18" t="s">
        <v>251</v>
      </c>
      <c r="D5" s="18" t="s">
        <v>252</v>
      </c>
      <c r="E5" s="18" t="s">
        <v>251</v>
      </c>
      <c r="F5" s="18" t="s">
        <v>252</v>
      </c>
    </row>
    <row r="6" spans="1:6" ht="12.75">
      <c r="A6" s="2" t="s">
        <v>117</v>
      </c>
      <c r="B6" s="19" t="s">
        <v>253</v>
      </c>
      <c r="C6" s="20"/>
      <c r="D6" s="20"/>
      <c r="E6" s="20"/>
      <c r="F6" s="20"/>
    </row>
    <row r="7" spans="1:6" ht="25.5">
      <c r="A7" s="2" t="s">
        <v>117</v>
      </c>
      <c r="B7" s="21" t="s">
        <v>254</v>
      </c>
      <c r="C7" s="101">
        <v>356</v>
      </c>
      <c r="D7" s="101">
        <v>404</v>
      </c>
      <c r="E7" s="101">
        <v>2</v>
      </c>
      <c r="F7" s="101">
        <v>10</v>
      </c>
    </row>
    <row r="8" spans="1:6" ht="12.75">
      <c r="A8" s="2" t="s">
        <v>117</v>
      </c>
      <c r="B8" s="17" t="s">
        <v>255</v>
      </c>
      <c r="C8" s="101">
        <v>15</v>
      </c>
      <c r="D8" s="101">
        <v>10</v>
      </c>
      <c r="E8" s="101">
        <v>29</v>
      </c>
      <c r="F8" s="101">
        <v>58</v>
      </c>
    </row>
    <row r="9" spans="1:6" ht="12.75">
      <c r="A9" s="2" t="s">
        <v>117</v>
      </c>
      <c r="B9" s="17" t="s">
        <v>256</v>
      </c>
      <c r="C9" s="101">
        <f>15+533</f>
        <v>548</v>
      </c>
      <c r="D9" s="101">
        <f>29+746</f>
        <v>775</v>
      </c>
      <c r="E9" s="101">
        <f>44+17</f>
        <v>61</v>
      </c>
      <c r="F9" s="101">
        <f>69+21</f>
        <v>90</v>
      </c>
    </row>
    <row r="10" spans="1:6" ht="12.75">
      <c r="A10" s="2" t="s">
        <v>117</v>
      </c>
      <c r="B10" s="22" t="s">
        <v>257</v>
      </c>
      <c r="C10" s="102">
        <f>SUM(C7:C9)</f>
        <v>919</v>
      </c>
      <c r="D10" s="102">
        <f>SUM(D7:D9)</f>
        <v>1189</v>
      </c>
      <c r="E10" s="102">
        <f>SUM(E7:E9)</f>
        <v>92</v>
      </c>
      <c r="F10" s="102">
        <f>SUM(F7:F9)</f>
        <v>158</v>
      </c>
    </row>
    <row r="11" spans="1:6" ht="25.5">
      <c r="A11" s="2" t="s">
        <v>117</v>
      </c>
      <c r="B11" s="21" t="s">
        <v>420</v>
      </c>
      <c r="C11" s="101"/>
      <c r="D11" s="101"/>
      <c r="E11" s="101">
        <v>12</v>
      </c>
      <c r="F11" s="101">
        <v>13</v>
      </c>
    </row>
    <row r="12" spans="1:6" ht="12.75">
      <c r="A12" s="2" t="s">
        <v>117</v>
      </c>
      <c r="B12" s="22" t="s">
        <v>421</v>
      </c>
      <c r="C12" s="102">
        <f>SUM(C10:C11)</f>
        <v>919</v>
      </c>
      <c r="D12" s="102">
        <f>SUM(D10:D11)</f>
        <v>1189</v>
      </c>
      <c r="E12" s="102">
        <f>SUM(E10:E11)</f>
        <v>104</v>
      </c>
      <c r="F12" s="102">
        <f>SUM(F10:F11)</f>
        <v>171</v>
      </c>
    </row>
    <row r="13" spans="1:6" ht="12.75">
      <c r="A13" s="2" t="s">
        <v>117</v>
      </c>
      <c r="B13" s="19" t="s">
        <v>797</v>
      </c>
      <c r="C13" s="103"/>
      <c r="D13" s="103"/>
      <c r="E13" s="103"/>
      <c r="F13" s="103"/>
    </row>
    <row r="14" spans="1:6" ht="12.75">
      <c r="A14" s="2" t="s">
        <v>117</v>
      </c>
      <c r="B14" s="24" t="s">
        <v>798</v>
      </c>
      <c r="C14" s="104">
        <v>50</v>
      </c>
      <c r="D14" s="104">
        <v>79</v>
      </c>
      <c r="E14" s="104">
        <v>89</v>
      </c>
      <c r="F14" s="104">
        <v>75</v>
      </c>
    </row>
    <row r="15" spans="1:6" ht="12.75">
      <c r="A15" s="2" t="s">
        <v>117</v>
      </c>
      <c r="B15" s="24" t="s">
        <v>256</v>
      </c>
      <c r="C15" s="104">
        <v>94</v>
      </c>
      <c r="D15" s="104">
        <v>162</v>
      </c>
      <c r="E15" s="104">
        <v>309</v>
      </c>
      <c r="F15" s="104">
        <v>345</v>
      </c>
    </row>
    <row r="16" spans="1:6" ht="25.5">
      <c r="A16" s="2" t="s">
        <v>117</v>
      </c>
      <c r="B16" s="23" t="s">
        <v>799</v>
      </c>
      <c r="C16" s="104"/>
      <c r="D16" s="104"/>
      <c r="E16" s="104">
        <v>52</v>
      </c>
      <c r="F16" s="104">
        <v>74</v>
      </c>
    </row>
    <row r="17" spans="1:6" ht="12.75">
      <c r="A17" s="2" t="s">
        <v>117</v>
      </c>
      <c r="B17" s="22" t="s">
        <v>800</v>
      </c>
      <c r="C17" s="105">
        <f>SUM(C14:C16)</f>
        <v>144</v>
      </c>
      <c r="D17" s="105">
        <f>SUM(D14:D16)</f>
        <v>241</v>
      </c>
      <c r="E17" s="105">
        <f>SUM(E14:E16)</f>
        <v>450</v>
      </c>
      <c r="F17" s="105">
        <f>SUM(F14:F16)</f>
        <v>494</v>
      </c>
    </row>
    <row r="18" spans="1:6" ht="12.75">
      <c r="A18" s="2" t="s">
        <v>117</v>
      </c>
      <c r="B18" s="447" t="s">
        <v>801</v>
      </c>
      <c r="C18" s="447"/>
      <c r="D18" s="447"/>
      <c r="E18" s="447"/>
      <c r="F18" s="111">
        <f>SUM(C12:F12)</f>
        <v>2383</v>
      </c>
    </row>
    <row r="19" spans="1:6" ht="12.75">
      <c r="A19" s="2" t="s">
        <v>117</v>
      </c>
      <c r="B19" s="457" t="s">
        <v>568</v>
      </c>
      <c r="C19" s="457"/>
      <c r="D19" s="457"/>
      <c r="E19" s="457"/>
      <c r="F19" s="112">
        <f>SUM(C17:F17)</f>
        <v>1329</v>
      </c>
    </row>
    <row r="20" spans="1:6" ht="12.75">
      <c r="A20" s="2" t="s">
        <v>117</v>
      </c>
      <c r="B20" s="469" t="s">
        <v>802</v>
      </c>
      <c r="C20" s="469"/>
      <c r="D20" s="469"/>
      <c r="E20" s="469"/>
      <c r="F20" s="113">
        <f>SUM(F18:F19)</f>
        <v>3712</v>
      </c>
    </row>
    <row r="21" ht="12.75"/>
    <row r="22" spans="1:6" ht="91.5" customHeight="1">
      <c r="A22" s="2" t="s">
        <v>118</v>
      </c>
      <c r="B22" s="470" t="s">
        <v>983</v>
      </c>
      <c r="C22" s="471"/>
      <c r="D22" s="471"/>
      <c r="E22" s="471"/>
      <c r="F22" s="471"/>
    </row>
    <row r="23" spans="1:6" ht="60">
      <c r="A23" s="2" t="s">
        <v>118</v>
      </c>
      <c r="B23" s="472"/>
      <c r="C23" s="472"/>
      <c r="D23" s="141" t="s">
        <v>803</v>
      </c>
      <c r="E23" s="141" t="s">
        <v>413</v>
      </c>
      <c r="F23" s="141" t="s">
        <v>116</v>
      </c>
    </row>
    <row r="24" spans="1:6" ht="12.75">
      <c r="A24" s="2" t="s">
        <v>118</v>
      </c>
      <c r="B24" s="473" t="s">
        <v>804</v>
      </c>
      <c r="C24" s="473"/>
      <c r="D24" s="106">
        <v>60</v>
      </c>
      <c r="E24" s="106">
        <v>152</v>
      </c>
      <c r="F24" s="106">
        <v>153</v>
      </c>
    </row>
    <row r="25" spans="1:6" ht="12.75">
      <c r="A25" s="2" t="s">
        <v>118</v>
      </c>
      <c r="B25" s="477" t="s">
        <v>984</v>
      </c>
      <c r="C25" s="478"/>
      <c r="D25" s="106">
        <v>74</v>
      </c>
      <c r="E25" s="106">
        <v>171</v>
      </c>
      <c r="F25" s="106">
        <v>171</v>
      </c>
    </row>
    <row r="26" spans="1:6" ht="12.75">
      <c r="A26" s="2" t="s">
        <v>118</v>
      </c>
      <c r="B26" s="476" t="s">
        <v>0</v>
      </c>
      <c r="C26" s="476"/>
      <c r="D26" s="106">
        <v>9</v>
      </c>
      <c r="E26" s="106">
        <v>44</v>
      </c>
      <c r="F26" s="106">
        <v>44</v>
      </c>
    </row>
    <row r="27" spans="1:6" ht="12.75">
      <c r="A27" s="2" t="s">
        <v>118</v>
      </c>
      <c r="B27" s="479" t="s">
        <v>99</v>
      </c>
      <c r="C27" s="478"/>
      <c r="D27" s="106">
        <v>533</v>
      </c>
      <c r="E27" s="106">
        <v>1660</v>
      </c>
      <c r="F27" s="106">
        <v>1675</v>
      </c>
    </row>
    <row r="28" spans="1:6" ht="15" customHeight="1">
      <c r="A28" s="2" t="s">
        <v>118</v>
      </c>
      <c r="B28" s="476" t="s">
        <v>1</v>
      </c>
      <c r="C28" s="476"/>
      <c r="D28" s="106">
        <v>3</v>
      </c>
      <c r="E28" s="106">
        <v>10</v>
      </c>
      <c r="F28" s="106">
        <v>10</v>
      </c>
    </row>
    <row r="29" spans="1:6" ht="12.75">
      <c r="A29" s="2" t="s">
        <v>118</v>
      </c>
      <c r="B29" s="476" t="s">
        <v>2</v>
      </c>
      <c r="C29" s="476"/>
      <c r="D29" s="106">
        <v>31</v>
      </c>
      <c r="E29" s="106">
        <v>88</v>
      </c>
      <c r="F29" s="106">
        <v>88</v>
      </c>
    </row>
    <row r="30" spans="1:6" ht="26.25" customHeight="1">
      <c r="A30" s="2" t="s">
        <v>118</v>
      </c>
      <c r="B30" s="480" t="s">
        <v>3</v>
      </c>
      <c r="C30" s="481"/>
      <c r="D30" s="106">
        <v>5</v>
      </c>
      <c r="E30" s="106">
        <v>11</v>
      </c>
      <c r="F30" s="106">
        <v>11</v>
      </c>
    </row>
    <row r="31" spans="1:6" ht="12.75">
      <c r="A31" s="2" t="s">
        <v>118</v>
      </c>
      <c r="B31" s="476" t="s">
        <v>4</v>
      </c>
      <c r="C31" s="476"/>
      <c r="D31" s="106">
        <v>48</v>
      </c>
      <c r="E31" s="106">
        <v>117</v>
      </c>
      <c r="F31" s="106">
        <v>117</v>
      </c>
    </row>
    <row r="32" spans="1:6" ht="12.75">
      <c r="A32" s="2" t="s">
        <v>118</v>
      </c>
      <c r="B32" s="476" t="s">
        <v>5</v>
      </c>
      <c r="C32" s="476"/>
      <c r="D32" s="106">
        <v>9</v>
      </c>
      <c r="E32" s="106">
        <v>105</v>
      </c>
      <c r="F32" s="106">
        <v>114</v>
      </c>
    </row>
    <row r="33" spans="1:6" ht="12.75">
      <c r="A33" s="2" t="s">
        <v>118</v>
      </c>
      <c r="B33" s="482" t="s">
        <v>100</v>
      </c>
      <c r="C33" s="482"/>
      <c r="D33" s="107">
        <v>772</v>
      </c>
      <c r="E33" s="107">
        <v>2358</v>
      </c>
      <c r="F33" s="107">
        <v>2383</v>
      </c>
    </row>
    <row r="34" ht="12.75"/>
    <row r="35" ht="15.75">
      <c r="B35" s="25" t="s">
        <v>101</v>
      </c>
    </row>
    <row r="36" spans="1:6" ht="12.75">
      <c r="A36" s="2" t="s">
        <v>119</v>
      </c>
      <c r="B36" s="3" t="s">
        <v>985</v>
      </c>
      <c r="F36" s="26"/>
    </row>
    <row r="37" spans="1:6" ht="12.75">
      <c r="A37" s="2" t="s">
        <v>119</v>
      </c>
      <c r="B37" s="11" t="s">
        <v>102</v>
      </c>
      <c r="C37" s="108"/>
      <c r="F37" s="26"/>
    </row>
    <row r="38" spans="1:6" ht="12.75">
      <c r="A38" s="2" t="s">
        <v>119</v>
      </c>
      <c r="B38" s="11" t="s">
        <v>103</v>
      </c>
      <c r="C38" s="108"/>
      <c r="F38" s="26"/>
    </row>
    <row r="39" spans="1:6" ht="12.75">
      <c r="A39" s="2" t="s">
        <v>119</v>
      </c>
      <c r="B39" s="11" t="s">
        <v>104</v>
      </c>
      <c r="C39" s="108">
        <v>637</v>
      </c>
      <c r="F39" s="26"/>
    </row>
    <row r="40" spans="1:6" ht="12.75">
      <c r="A40" s="2" t="s">
        <v>119</v>
      </c>
      <c r="B40" s="11" t="s">
        <v>715</v>
      </c>
      <c r="C40" s="108">
        <v>2</v>
      </c>
      <c r="F40" s="26"/>
    </row>
    <row r="41" spans="1:6" ht="12.75">
      <c r="A41" s="2" t="s">
        <v>119</v>
      </c>
      <c r="B41" s="11" t="s">
        <v>105</v>
      </c>
      <c r="C41" s="108">
        <v>349</v>
      </c>
      <c r="F41" s="26"/>
    </row>
    <row r="42" spans="1:6" ht="12.75">
      <c r="A42" s="2" t="s">
        <v>119</v>
      </c>
      <c r="B42" s="11" t="s">
        <v>106</v>
      </c>
      <c r="C42" s="108"/>
      <c r="F42" s="26"/>
    </row>
    <row r="43" spans="1:6" ht="25.5">
      <c r="A43" s="2" t="s">
        <v>119</v>
      </c>
      <c r="B43" s="305" t="s">
        <v>569</v>
      </c>
      <c r="C43" s="108"/>
      <c r="F43" s="26"/>
    </row>
    <row r="44" spans="1:6" ht="25.5">
      <c r="A44" s="2" t="s">
        <v>119</v>
      </c>
      <c r="B44" s="305" t="s">
        <v>570</v>
      </c>
      <c r="C44" s="108">
        <v>73</v>
      </c>
      <c r="F44" s="26"/>
    </row>
    <row r="45" spans="1:6" ht="12.75">
      <c r="A45" s="2" t="s">
        <v>119</v>
      </c>
      <c r="B45" s="314" t="s">
        <v>571</v>
      </c>
      <c r="C45" s="108"/>
      <c r="F45" s="26"/>
    </row>
    <row r="46" ht="12.75"/>
    <row r="47" spans="2:6" ht="15.75">
      <c r="B47" s="27" t="s">
        <v>107</v>
      </c>
      <c r="C47" s="4"/>
      <c r="D47" s="4"/>
      <c r="E47" s="4"/>
      <c r="F47" s="4"/>
    </row>
    <row r="48" spans="2:6" ht="54.75" customHeight="1">
      <c r="B48" s="468" t="s">
        <v>986</v>
      </c>
      <c r="C48" s="468"/>
      <c r="D48" s="468"/>
      <c r="E48" s="468"/>
      <c r="F48" s="468"/>
    </row>
    <row r="49" spans="1:6" ht="12.75">
      <c r="A49" s="7"/>
      <c r="B49" s="4"/>
      <c r="C49" s="4"/>
      <c r="D49" s="4"/>
      <c r="E49" s="4"/>
      <c r="F49" s="4"/>
    </row>
    <row r="50" spans="2:6" ht="12.75">
      <c r="B50" s="484" t="s">
        <v>372</v>
      </c>
      <c r="C50" s="485"/>
      <c r="D50" s="28"/>
      <c r="E50" s="28"/>
      <c r="F50" s="28"/>
    </row>
    <row r="51" spans="1:6" ht="12.75">
      <c r="A51" s="196"/>
      <c r="B51" s="206"/>
      <c r="C51" s="206"/>
      <c r="D51" s="206"/>
      <c r="E51" s="206"/>
      <c r="F51" s="206"/>
    </row>
    <row r="52" spans="1:6" ht="42.75" customHeight="1">
      <c r="A52" s="196"/>
      <c r="B52" s="486" t="s">
        <v>987</v>
      </c>
      <c r="C52" s="486"/>
      <c r="D52" s="486"/>
      <c r="E52" s="486"/>
      <c r="F52" s="206"/>
    </row>
    <row r="53" spans="1:6" ht="12.75">
      <c r="A53" s="196"/>
      <c r="B53" s="195"/>
      <c r="C53" s="195"/>
      <c r="D53" s="195"/>
      <c r="E53" s="195"/>
      <c r="F53" s="206"/>
    </row>
    <row r="54" spans="1:6" ht="12.75">
      <c r="A54" s="196"/>
      <c r="B54" s="208" t="s">
        <v>988</v>
      </c>
      <c r="C54" s="195"/>
      <c r="D54" s="195"/>
      <c r="E54" s="195"/>
      <c r="F54" s="206"/>
    </row>
    <row r="55" spans="1:6" s="207" customFormat="1" ht="48" customHeight="1">
      <c r="A55" s="1"/>
      <c r="B55" s="486" t="s">
        <v>989</v>
      </c>
      <c r="C55" s="468"/>
      <c r="D55" s="468"/>
      <c r="E55" s="468"/>
      <c r="F55" s="468"/>
    </row>
    <row r="56" spans="1:6" s="207" customFormat="1" ht="38.25" customHeight="1">
      <c r="A56" s="2" t="s">
        <v>120</v>
      </c>
      <c r="B56" s="465" t="s">
        <v>990</v>
      </c>
      <c r="C56" s="466"/>
      <c r="D56" s="466"/>
      <c r="E56" s="467"/>
      <c r="F56" s="106">
        <v>435</v>
      </c>
    </row>
    <row r="57" spans="1:6" s="207" customFormat="1" ht="65.25" customHeight="1">
      <c r="A57" s="2" t="s">
        <v>121</v>
      </c>
      <c r="B57" s="462" t="s">
        <v>991</v>
      </c>
      <c r="C57" s="463"/>
      <c r="D57" s="463"/>
      <c r="E57" s="464"/>
      <c r="F57" s="106"/>
    </row>
    <row r="58" spans="1:6" s="207" customFormat="1" ht="35.25" customHeight="1">
      <c r="A58" s="2" t="s">
        <v>122</v>
      </c>
      <c r="B58" s="459" t="s">
        <v>992</v>
      </c>
      <c r="C58" s="460"/>
      <c r="D58" s="460"/>
      <c r="E58" s="461"/>
      <c r="F58" s="106">
        <f>F56-F57</f>
        <v>435</v>
      </c>
    </row>
    <row r="59" spans="1:6" ht="36" customHeight="1">
      <c r="A59" s="2" t="s">
        <v>123</v>
      </c>
      <c r="B59" s="459" t="s">
        <v>994</v>
      </c>
      <c r="C59" s="460"/>
      <c r="D59" s="460"/>
      <c r="E59" s="461"/>
      <c r="F59" s="106">
        <v>225</v>
      </c>
    </row>
    <row r="60" spans="1:6" ht="35.25" customHeight="1">
      <c r="A60" s="2" t="s">
        <v>124</v>
      </c>
      <c r="B60" s="459" t="s">
        <v>995</v>
      </c>
      <c r="C60" s="460"/>
      <c r="D60" s="460"/>
      <c r="E60" s="461"/>
      <c r="F60" s="106">
        <v>41</v>
      </c>
    </row>
    <row r="61" spans="1:6" ht="38.25" customHeight="1">
      <c r="A61" s="2" t="s">
        <v>125</v>
      </c>
      <c r="B61" s="462" t="s">
        <v>996</v>
      </c>
      <c r="C61" s="463"/>
      <c r="D61" s="463"/>
      <c r="E61" s="464"/>
      <c r="F61" s="106">
        <v>5</v>
      </c>
    </row>
    <row r="62" spans="1:6" ht="26.25" customHeight="1">
      <c r="A62" s="2" t="s">
        <v>126</v>
      </c>
      <c r="B62" s="459" t="s">
        <v>373</v>
      </c>
      <c r="C62" s="460"/>
      <c r="D62" s="460"/>
      <c r="E62" s="461"/>
      <c r="F62" s="106">
        <f>SUM(F59:F61)</f>
        <v>271</v>
      </c>
    </row>
    <row r="63" spans="1:6" ht="25.5" customHeight="1">
      <c r="A63" s="2" t="s">
        <v>679</v>
      </c>
      <c r="B63" s="459" t="s">
        <v>993</v>
      </c>
      <c r="C63" s="460"/>
      <c r="D63" s="460"/>
      <c r="E63" s="461"/>
      <c r="F63" s="109">
        <f>F62/F58</f>
        <v>0.6229885057471264</v>
      </c>
    </row>
    <row r="64" spans="1:6" ht="27.75" customHeight="1">
      <c r="A64" s="196"/>
      <c r="B64" s="195"/>
      <c r="C64" s="195"/>
      <c r="D64" s="195"/>
      <c r="E64" s="195"/>
      <c r="F64" s="206"/>
    </row>
    <row r="65" spans="1:6" ht="30.75" customHeight="1">
      <c r="A65" s="196"/>
      <c r="B65" s="209" t="s">
        <v>973</v>
      </c>
      <c r="C65" s="206"/>
      <c r="D65" s="206"/>
      <c r="E65" s="206"/>
      <c r="F65" s="206"/>
    </row>
    <row r="66" spans="2:6" ht="42" customHeight="1">
      <c r="B66" s="486" t="s">
        <v>974</v>
      </c>
      <c r="C66" s="468"/>
      <c r="D66" s="468"/>
      <c r="E66" s="468"/>
      <c r="F66" s="468"/>
    </row>
    <row r="67" spans="1:6" ht="37.5" customHeight="1">
      <c r="A67" s="2" t="s">
        <v>120</v>
      </c>
      <c r="B67" s="465" t="s">
        <v>975</v>
      </c>
      <c r="C67" s="466"/>
      <c r="D67" s="466"/>
      <c r="E67" s="467"/>
      <c r="F67" s="106">
        <v>418</v>
      </c>
    </row>
    <row r="68" spans="1:6" s="207" customFormat="1" ht="57.75" customHeight="1">
      <c r="A68" s="2" t="s">
        <v>121</v>
      </c>
      <c r="B68" s="462" t="s">
        <v>976</v>
      </c>
      <c r="C68" s="463"/>
      <c r="D68" s="463"/>
      <c r="E68" s="464"/>
      <c r="F68" s="106"/>
    </row>
    <row r="69" spans="1:6" s="207" customFormat="1" ht="31.5" customHeight="1">
      <c r="A69" s="2" t="s">
        <v>122</v>
      </c>
      <c r="B69" s="459" t="s">
        <v>977</v>
      </c>
      <c r="C69" s="460"/>
      <c r="D69" s="460"/>
      <c r="E69" s="461"/>
      <c r="F69" s="106">
        <f>F67-F68</f>
        <v>418</v>
      </c>
    </row>
    <row r="70" spans="1:6" ht="39.75" customHeight="1">
      <c r="A70" s="2" t="s">
        <v>123</v>
      </c>
      <c r="B70" s="459" t="s">
        <v>978</v>
      </c>
      <c r="C70" s="460"/>
      <c r="D70" s="460"/>
      <c r="E70" s="461"/>
      <c r="F70" s="106">
        <v>223</v>
      </c>
    </row>
    <row r="71" spans="1:6" ht="27" customHeight="1">
      <c r="A71" s="2" t="s">
        <v>124</v>
      </c>
      <c r="B71" s="459" t="s">
        <v>979</v>
      </c>
      <c r="C71" s="460"/>
      <c r="D71" s="460"/>
      <c r="E71" s="461"/>
      <c r="F71" s="106">
        <v>39</v>
      </c>
    </row>
    <row r="72" spans="1:6" ht="41.25" customHeight="1">
      <c r="A72" s="2" t="s">
        <v>125</v>
      </c>
      <c r="B72" s="462" t="s">
        <v>980</v>
      </c>
      <c r="C72" s="463"/>
      <c r="D72" s="463"/>
      <c r="E72" s="464"/>
      <c r="F72" s="106">
        <v>4</v>
      </c>
    </row>
    <row r="73" spans="1:6" ht="26.25" customHeight="1">
      <c r="A73" s="2" t="s">
        <v>126</v>
      </c>
      <c r="B73" s="459" t="s">
        <v>373</v>
      </c>
      <c r="C73" s="460"/>
      <c r="D73" s="460"/>
      <c r="E73" s="461"/>
      <c r="F73" s="106">
        <f>SUM(F70:F72)</f>
        <v>266</v>
      </c>
    </row>
    <row r="74" spans="1:6" ht="25.5" customHeight="1">
      <c r="A74" s="2" t="s">
        <v>679</v>
      </c>
      <c r="B74" s="459" t="s">
        <v>981</v>
      </c>
      <c r="C74" s="460"/>
      <c r="D74" s="460"/>
      <c r="E74" s="461"/>
      <c r="F74" s="109">
        <f>F73/F69</f>
        <v>0.6363636363636364</v>
      </c>
    </row>
    <row r="75" ht="27.75" customHeight="1">
      <c r="F75" s="110"/>
    </row>
    <row r="76" spans="2:6" ht="30.75" customHeight="1">
      <c r="B76" s="3" t="s">
        <v>494</v>
      </c>
      <c r="F76" s="110"/>
    </row>
    <row r="77" spans="1:6" ht="14.25" customHeight="1">
      <c r="A77" s="196"/>
      <c r="B77" s="207"/>
      <c r="C77" s="207"/>
      <c r="D77" s="207"/>
      <c r="E77" s="207"/>
      <c r="F77" s="210"/>
    </row>
    <row r="78" spans="1:6" ht="27" customHeight="1">
      <c r="A78" s="196"/>
      <c r="B78" s="483" t="s">
        <v>997</v>
      </c>
      <c r="C78" s="483"/>
      <c r="D78" s="483"/>
      <c r="E78" s="483"/>
      <c r="F78" s="210"/>
    </row>
    <row r="79" spans="1:6" ht="12.75">
      <c r="A79" s="196"/>
      <c r="B79" s="207"/>
      <c r="C79" s="207"/>
      <c r="D79" s="207"/>
      <c r="E79" s="207"/>
      <c r="F79" s="210"/>
    </row>
    <row r="80" spans="1:6" ht="12.75">
      <c r="A80" s="196"/>
      <c r="B80" s="211" t="s">
        <v>998</v>
      </c>
      <c r="C80" s="207"/>
      <c r="D80" s="207"/>
      <c r="E80" s="207"/>
      <c r="F80" s="210"/>
    </row>
    <row r="81" spans="1:6" s="207" customFormat="1" ht="17.25" customHeight="1">
      <c r="A81" s="2" t="s">
        <v>109</v>
      </c>
      <c r="B81" s="458" t="s">
        <v>999</v>
      </c>
      <c r="C81" s="458"/>
      <c r="D81" s="458"/>
      <c r="E81" s="458"/>
      <c r="F81" s="108"/>
    </row>
    <row r="82" spans="1:6" s="207" customFormat="1" ht="57" customHeight="1">
      <c r="A82" s="29" t="s">
        <v>374</v>
      </c>
      <c r="B82" s="458" t="s">
        <v>1000</v>
      </c>
      <c r="C82" s="458"/>
      <c r="D82" s="458"/>
      <c r="E82" s="458"/>
      <c r="F82" s="108"/>
    </row>
    <row r="83" spans="1:6" s="207" customFormat="1" ht="30.75" customHeight="1">
      <c r="A83" s="29" t="s">
        <v>375</v>
      </c>
      <c r="B83" s="458" t="s">
        <v>1001</v>
      </c>
      <c r="C83" s="458"/>
      <c r="D83" s="458"/>
      <c r="E83" s="458"/>
      <c r="F83" s="108">
        <f>F81-F82</f>
        <v>0</v>
      </c>
    </row>
    <row r="84" spans="1:6" s="207" customFormat="1" ht="23.25" customHeight="1">
      <c r="A84" s="29" t="s">
        <v>376</v>
      </c>
      <c r="B84" s="458" t="s">
        <v>383</v>
      </c>
      <c r="C84" s="458"/>
      <c r="D84" s="458"/>
      <c r="E84" s="458"/>
      <c r="F84" s="108"/>
    </row>
    <row r="85" spans="1:6" s="207" customFormat="1" ht="21.75" customHeight="1">
      <c r="A85" s="2" t="s">
        <v>377</v>
      </c>
      <c r="B85" s="458" t="s">
        <v>384</v>
      </c>
      <c r="C85" s="458"/>
      <c r="D85" s="458"/>
      <c r="E85" s="458"/>
      <c r="F85" s="108"/>
    </row>
    <row r="86" spans="1:6" s="207" customFormat="1" ht="24.75" customHeight="1">
      <c r="A86" s="2" t="s">
        <v>378</v>
      </c>
      <c r="B86" s="458" t="s">
        <v>385</v>
      </c>
      <c r="C86" s="458"/>
      <c r="D86" s="458"/>
      <c r="E86" s="458"/>
      <c r="F86" s="108"/>
    </row>
    <row r="87" spans="1:6" s="207" customFormat="1" ht="30" customHeight="1">
      <c r="A87" s="2" t="s">
        <v>379</v>
      </c>
      <c r="B87" s="458" t="s">
        <v>386</v>
      </c>
      <c r="C87" s="458"/>
      <c r="D87" s="458"/>
      <c r="E87" s="458"/>
      <c r="F87" s="108"/>
    </row>
    <row r="88" spans="1:6" s="207" customFormat="1" ht="12.75">
      <c r="A88" s="2" t="s">
        <v>380</v>
      </c>
      <c r="B88" s="458" t="s">
        <v>387</v>
      </c>
      <c r="C88" s="458"/>
      <c r="D88" s="458"/>
      <c r="E88" s="458"/>
      <c r="F88" s="108"/>
    </row>
    <row r="89" spans="1:6" s="207" customFormat="1" ht="12.75">
      <c r="A89" s="2" t="s">
        <v>381</v>
      </c>
      <c r="B89" s="458" t="s">
        <v>388</v>
      </c>
      <c r="C89" s="458"/>
      <c r="D89" s="458"/>
      <c r="E89" s="458"/>
      <c r="F89" s="108"/>
    </row>
    <row r="90" spans="1:6" s="207" customFormat="1" ht="12.75">
      <c r="A90" s="2" t="s">
        <v>382</v>
      </c>
      <c r="B90" s="458" t="s">
        <v>389</v>
      </c>
      <c r="C90" s="458"/>
      <c r="D90" s="458"/>
      <c r="E90" s="458"/>
      <c r="F90" s="108"/>
    </row>
    <row r="91" spans="1:6" s="207" customFormat="1" ht="25.5" customHeight="1">
      <c r="A91" s="2"/>
      <c r="B91" s="54"/>
      <c r="C91" s="54"/>
      <c r="D91" s="54"/>
      <c r="E91" s="54"/>
      <c r="F91" s="212"/>
    </row>
    <row r="92" spans="1:6" s="207" customFormat="1" ht="12.75">
      <c r="A92" s="196"/>
      <c r="B92" s="211" t="s">
        <v>969</v>
      </c>
      <c r="F92" s="210"/>
    </row>
    <row r="93" spans="1:6" s="207" customFormat="1" ht="18.75" customHeight="1">
      <c r="A93" s="2" t="s">
        <v>109</v>
      </c>
      <c r="B93" s="458" t="s">
        <v>970</v>
      </c>
      <c r="C93" s="458"/>
      <c r="D93" s="458"/>
      <c r="E93" s="458"/>
      <c r="F93" s="108"/>
    </row>
    <row r="94" spans="1:6" s="207" customFormat="1" ht="53.25" customHeight="1">
      <c r="A94" s="29" t="s">
        <v>374</v>
      </c>
      <c r="B94" s="458" t="s">
        <v>971</v>
      </c>
      <c r="C94" s="458"/>
      <c r="D94" s="458"/>
      <c r="E94" s="458"/>
      <c r="F94" s="108"/>
    </row>
    <row r="95" spans="1:6" s="207" customFormat="1" ht="30" customHeight="1">
      <c r="A95" s="29" t="s">
        <v>375</v>
      </c>
      <c r="B95" s="458" t="s">
        <v>972</v>
      </c>
      <c r="C95" s="458"/>
      <c r="D95" s="458"/>
      <c r="E95" s="458"/>
      <c r="F95" s="108">
        <f>F93-F94</f>
        <v>0</v>
      </c>
    </row>
    <row r="96" spans="1:6" s="207" customFormat="1" ht="12.75">
      <c r="A96" s="29" t="s">
        <v>376</v>
      </c>
      <c r="B96" s="458" t="s">
        <v>383</v>
      </c>
      <c r="C96" s="458"/>
      <c r="D96" s="458"/>
      <c r="E96" s="458"/>
      <c r="F96" s="108"/>
    </row>
    <row r="97" spans="1:6" ht="12.75">
      <c r="A97" s="2" t="s">
        <v>377</v>
      </c>
      <c r="B97" s="458" t="s">
        <v>384</v>
      </c>
      <c r="C97" s="458"/>
      <c r="D97" s="458"/>
      <c r="E97" s="458"/>
      <c r="F97" s="108"/>
    </row>
    <row r="98" spans="1:6" ht="23.25" customHeight="1">
      <c r="A98" s="2" t="s">
        <v>378</v>
      </c>
      <c r="B98" s="458" t="s">
        <v>385</v>
      </c>
      <c r="C98" s="458"/>
      <c r="D98" s="458"/>
      <c r="E98" s="458"/>
      <c r="F98" s="108"/>
    </row>
    <row r="99" spans="1:6" ht="27.75" customHeight="1">
      <c r="A99" s="2" t="s">
        <v>379</v>
      </c>
      <c r="B99" s="458" t="s">
        <v>386</v>
      </c>
      <c r="C99" s="458"/>
      <c r="D99" s="458"/>
      <c r="E99" s="458"/>
      <c r="F99" s="108"/>
    </row>
    <row r="100" spans="1:6" ht="12.75">
      <c r="A100" s="2" t="s">
        <v>380</v>
      </c>
      <c r="B100" s="458" t="s">
        <v>387</v>
      </c>
      <c r="C100" s="458"/>
      <c r="D100" s="458"/>
      <c r="E100" s="458"/>
      <c r="F100" s="108"/>
    </row>
    <row r="101" spans="1:6" ht="12.75">
      <c r="A101" s="2" t="s">
        <v>381</v>
      </c>
      <c r="B101" s="458" t="s">
        <v>388</v>
      </c>
      <c r="C101" s="458"/>
      <c r="D101" s="458"/>
      <c r="E101" s="458"/>
      <c r="F101" s="108"/>
    </row>
    <row r="102" spans="1:6" ht="12.75">
      <c r="A102" s="2" t="s">
        <v>382</v>
      </c>
      <c r="B102" s="458" t="s">
        <v>389</v>
      </c>
      <c r="C102" s="458"/>
      <c r="D102" s="458"/>
      <c r="E102" s="458"/>
      <c r="F102" s="108"/>
    </row>
    <row r="103" ht="24.75" customHeight="1"/>
    <row r="104" ht="12.75">
      <c r="B104" s="3" t="s">
        <v>108</v>
      </c>
    </row>
    <row r="105" spans="2:6" ht="78.75" customHeight="1">
      <c r="B105" s="448" t="s">
        <v>1002</v>
      </c>
      <c r="C105" s="448"/>
      <c r="D105" s="448"/>
      <c r="E105" s="448"/>
      <c r="F105" s="448"/>
    </row>
    <row r="106" spans="1:6" ht="59.25" customHeight="1">
      <c r="A106" s="2" t="s">
        <v>390</v>
      </c>
      <c r="B106" s="458" t="s">
        <v>1003</v>
      </c>
      <c r="C106" s="458"/>
      <c r="D106" s="458"/>
      <c r="E106" s="458"/>
      <c r="F106" s="31">
        <v>0.819</v>
      </c>
    </row>
    <row r="107" ht="12.75"/>
    <row r="108" ht="12.75" hidden="1"/>
    <row r="109" ht="65.25" customHeight="1" hidden="1"/>
    <row r="110" ht="51.75" customHeight="1" hidden="1"/>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0"/>
  <sheetViews>
    <sheetView showGridLines="0" showRowColHeaders="0" workbookViewId="0" topLeftCell="A1">
      <selection activeCell="E189" sqref="E188:E18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s>
  <sheetData>
    <row r="1" spans="1:6" ht="18">
      <c r="A1" s="446" t="s">
        <v>391</v>
      </c>
      <c r="B1" s="520"/>
      <c r="C1" s="520"/>
      <c r="D1" s="520"/>
      <c r="E1" s="520"/>
      <c r="F1" s="520"/>
    </row>
    <row r="2" ht="12.75"/>
    <row r="3" ht="15.75">
      <c r="B3" s="25" t="s">
        <v>392</v>
      </c>
    </row>
    <row r="4" spans="1:6" ht="93" customHeight="1">
      <c r="A4" s="2" t="s">
        <v>632</v>
      </c>
      <c r="B4" s="514" t="s">
        <v>1004</v>
      </c>
      <c r="C4" s="522"/>
      <c r="D4" s="522"/>
      <c r="E4" s="522"/>
      <c r="F4" s="447"/>
    </row>
    <row r="5" spans="1:6" ht="12.75">
      <c r="A5" s="2" t="s">
        <v>632</v>
      </c>
      <c r="B5" s="459" t="s">
        <v>310</v>
      </c>
      <c r="C5" s="490"/>
      <c r="D5" s="491"/>
      <c r="E5" s="432">
        <v>849</v>
      </c>
      <c r="F5" s="334"/>
    </row>
    <row r="6" spans="1:5" ht="12.75">
      <c r="A6" s="2" t="s">
        <v>632</v>
      </c>
      <c r="B6" s="521" t="s">
        <v>311</v>
      </c>
      <c r="C6" s="488"/>
      <c r="D6" s="489"/>
      <c r="E6" s="422">
        <v>1582</v>
      </c>
    </row>
    <row r="7" spans="1:5" ht="12.75">
      <c r="A7" s="2"/>
      <c r="B7" s="14"/>
      <c r="C7" s="46"/>
      <c r="D7" s="46"/>
      <c r="E7" s="423"/>
    </row>
    <row r="8" spans="1:6" ht="12.75">
      <c r="A8" s="2" t="s">
        <v>632</v>
      </c>
      <c r="B8" s="521" t="s">
        <v>312</v>
      </c>
      <c r="C8" s="488"/>
      <c r="D8" s="489"/>
      <c r="E8" s="422">
        <v>641</v>
      </c>
      <c r="F8" s="334"/>
    </row>
    <row r="9" spans="1:6" ht="12.75">
      <c r="A9" s="2" t="s">
        <v>632</v>
      </c>
      <c r="B9" s="521" t="s">
        <v>771</v>
      </c>
      <c r="C9" s="488"/>
      <c r="D9" s="489"/>
      <c r="E9" s="422">
        <v>1189</v>
      </c>
      <c r="F9" s="334"/>
    </row>
    <row r="10" spans="1:6" ht="12.75">
      <c r="A10" s="2"/>
      <c r="B10" s="14"/>
      <c r="C10" s="33"/>
      <c r="D10" s="33"/>
      <c r="E10" s="423"/>
      <c r="F10" s="335"/>
    </row>
    <row r="11" spans="1:6" ht="12.75">
      <c r="A11" s="2" t="s">
        <v>632</v>
      </c>
      <c r="B11" s="521" t="s">
        <v>761</v>
      </c>
      <c r="C11" s="488"/>
      <c r="D11" s="489"/>
      <c r="E11" s="422">
        <v>278</v>
      </c>
      <c r="F11" s="334"/>
    </row>
    <row r="12" spans="1:6" ht="12.75">
      <c r="A12" s="2" t="s">
        <v>632</v>
      </c>
      <c r="B12" s="503" t="s">
        <v>762</v>
      </c>
      <c r="C12" s="488"/>
      <c r="D12" s="489"/>
      <c r="E12" s="422">
        <v>0</v>
      </c>
      <c r="F12" s="334"/>
    </row>
    <row r="13" spans="1:6" ht="12.75">
      <c r="A13" s="2"/>
      <c r="B13" s="14"/>
      <c r="C13" s="33"/>
      <c r="D13" s="33"/>
      <c r="E13" s="423"/>
      <c r="F13" s="334"/>
    </row>
    <row r="14" spans="1:6" ht="12.75">
      <c r="A14" s="2" t="s">
        <v>632</v>
      </c>
      <c r="B14" s="525" t="s">
        <v>763</v>
      </c>
      <c r="C14" s="488"/>
      <c r="D14" s="489"/>
      <c r="E14" s="422">
        <v>341</v>
      </c>
      <c r="F14" s="334"/>
    </row>
    <row r="15" spans="1:6" ht="12.75">
      <c r="A15" s="2" t="s">
        <v>632</v>
      </c>
      <c r="B15" s="503" t="s">
        <v>764</v>
      </c>
      <c r="C15" s="488"/>
      <c r="D15" s="489"/>
      <c r="E15" s="422">
        <v>0</v>
      </c>
      <c r="F15" s="334"/>
    </row>
    <row r="16" ht="12.75"/>
    <row r="17" spans="1:6" ht="29.25" customHeight="1">
      <c r="A17" s="2" t="s">
        <v>633</v>
      </c>
      <c r="B17" s="514" t="s">
        <v>765</v>
      </c>
      <c r="C17" s="522"/>
      <c r="D17" s="522"/>
      <c r="E17" s="522"/>
      <c r="F17" s="447"/>
    </row>
    <row r="18" spans="1:6" ht="12.75">
      <c r="A18" s="2"/>
      <c r="B18" s="512"/>
      <c r="C18" s="513"/>
      <c r="D18" s="513"/>
      <c r="E18" s="37" t="s">
        <v>516</v>
      </c>
      <c r="F18" s="37" t="s">
        <v>517</v>
      </c>
    </row>
    <row r="19" spans="1:6" ht="12.75">
      <c r="A19" s="2" t="s">
        <v>633</v>
      </c>
      <c r="B19" s="524" t="s">
        <v>393</v>
      </c>
      <c r="C19" s="524"/>
      <c r="D19" s="524"/>
      <c r="E19" s="37"/>
      <c r="F19" s="336" t="s">
        <v>1052</v>
      </c>
    </row>
    <row r="20" spans="1:6" ht="12.75">
      <c r="A20" s="2" t="s">
        <v>633</v>
      </c>
      <c r="B20" s="499" t="s">
        <v>1005</v>
      </c>
      <c r="C20" s="499"/>
      <c r="D20" s="499"/>
      <c r="E20" s="45"/>
      <c r="F20" s="33"/>
    </row>
    <row r="21" spans="1:6" ht="12.75">
      <c r="A21" s="2" t="s">
        <v>633</v>
      </c>
      <c r="B21" s="526" t="s">
        <v>666</v>
      </c>
      <c r="C21" s="527"/>
      <c r="D21" s="528"/>
      <c r="E21" s="9"/>
      <c r="F21" s="33"/>
    </row>
    <row r="22" spans="1:6" ht="12.75">
      <c r="A22" s="2" t="s">
        <v>633</v>
      </c>
      <c r="B22" s="529" t="s">
        <v>459</v>
      </c>
      <c r="C22" s="529"/>
      <c r="D22" s="529"/>
      <c r="E22" s="9"/>
      <c r="F22" s="33"/>
    </row>
    <row r="23" spans="1:5" ht="12.75">
      <c r="A23" s="2" t="s">
        <v>633</v>
      </c>
      <c r="B23" s="529" t="s">
        <v>460</v>
      </c>
      <c r="C23" s="529"/>
      <c r="D23" s="529"/>
      <c r="E23" s="9"/>
    </row>
    <row r="24" spans="1:5" ht="12.75">
      <c r="A24" s="2" t="s">
        <v>633</v>
      </c>
      <c r="B24" s="276" t="s">
        <v>667</v>
      </c>
      <c r="C24" s="243"/>
      <c r="D24" s="243"/>
      <c r="E24" s="36"/>
    </row>
    <row r="25" spans="1:5" ht="12.75">
      <c r="A25" s="2" t="s">
        <v>633</v>
      </c>
      <c r="B25" s="536" t="s">
        <v>668</v>
      </c>
      <c r="C25" s="457"/>
      <c r="D25" s="243"/>
      <c r="E25" s="36"/>
    </row>
    <row r="26" spans="1:5" ht="12.75">
      <c r="A26" s="2" t="s">
        <v>633</v>
      </c>
      <c r="B26" s="536" t="s">
        <v>669</v>
      </c>
      <c r="C26" s="457"/>
      <c r="D26" s="243"/>
      <c r="E26" s="36"/>
    </row>
    <row r="27" spans="2:4" ht="12.75">
      <c r="B27" s="6"/>
      <c r="C27" s="6"/>
      <c r="D27" s="6"/>
    </row>
    <row r="28" spans="1:2" ht="15.75">
      <c r="A28" s="50"/>
      <c r="B28" s="25" t="s">
        <v>394</v>
      </c>
    </row>
    <row r="29" spans="1:2" ht="12.75">
      <c r="A29" s="2" t="s">
        <v>631</v>
      </c>
      <c r="B29" s="3" t="s">
        <v>716</v>
      </c>
    </row>
    <row r="30" spans="1:6" ht="25.5" customHeight="1">
      <c r="A30" s="2" t="s">
        <v>631</v>
      </c>
      <c r="B30" s="458" t="s">
        <v>395</v>
      </c>
      <c r="C30" s="458"/>
      <c r="D30" s="336" t="s">
        <v>1052</v>
      </c>
      <c r="F30" s="33"/>
    </row>
    <row r="31" spans="1:6" ht="24.75" customHeight="1">
      <c r="A31" s="2" t="s">
        <v>631</v>
      </c>
      <c r="B31" s="442" t="s">
        <v>461</v>
      </c>
      <c r="C31" s="458"/>
      <c r="D31" s="37"/>
      <c r="F31" s="33"/>
    </row>
    <row r="32" spans="1:6" ht="12.75" customHeight="1">
      <c r="A32" s="2" t="s">
        <v>631</v>
      </c>
      <c r="B32" s="458" t="s">
        <v>462</v>
      </c>
      <c r="C32" s="458"/>
      <c r="D32" s="37"/>
      <c r="F32" s="33"/>
    </row>
    <row r="33" ht="12.75"/>
    <row r="34" spans="1:6" ht="29.25" customHeight="1">
      <c r="A34" s="2" t="s">
        <v>634</v>
      </c>
      <c r="B34" s="530" t="s">
        <v>926</v>
      </c>
      <c r="C34" s="530"/>
      <c r="D34" s="530"/>
      <c r="E34" s="530"/>
      <c r="F34" s="447"/>
    </row>
    <row r="35" spans="1:6" ht="12.75">
      <c r="A35" s="2" t="s">
        <v>634</v>
      </c>
      <c r="B35" s="458" t="s">
        <v>463</v>
      </c>
      <c r="C35" s="458"/>
      <c r="D35" s="37"/>
      <c r="F35" s="33"/>
    </row>
    <row r="36" spans="1:6" ht="12.75">
      <c r="A36" s="2" t="s">
        <v>634</v>
      </c>
      <c r="B36" s="442" t="s">
        <v>464</v>
      </c>
      <c r="C36" s="458"/>
      <c r="D36" s="336" t="s">
        <v>1052</v>
      </c>
      <c r="F36" s="33"/>
    </row>
    <row r="37" spans="1:6" ht="12.75" customHeight="1">
      <c r="A37" s="2" t="s">
        <v>634</v>
      </c>
      <c r="B37" s="458" t="s">
        <v>465</v>
      </c>
      <c r="C37" s="458"/>
      <c r="D37" s="37"/>
      <c r="F37" s="33"/>
    </row>
    <row r="38" ht="12.75"/>
    <row r="39" spans="1:6" ht="54.75" customHeight="1">
      <c r="A39" s="2" t="s">
        <v>635</v>
      </c>
      <c r="B39" s="514" t="s">
        <v>600</v>
      </c>
      <c r="C39" s="515"/>
      <c r="D39" s="515"/>
      <c r="E39" s="515"/>
      <c r="F39" s="447"/>
    </row>
    <row r="40" spans="1:6" ht="24">
      <c r="A40" s="2" t="s">
        <v>635</v>
      </c>
      <c r="B40" s="181"/>
      <c r="C40" s="34" t="s">
        <v>927</v>
      </c>
      <c r="D40" s="35" t="s">
        <v>928</v>
      </c>
      <c r="E40" s="51"/>
      <c r="F40" s="36"/>
    </row>
    <row r="41" spans="1:6" ht="12.75">
      <c r="A41" s="2" t="s">
        <v>635</v>
      </c>
      <c r="B41" s="49" t="s">
        <v>929</v>
      </c>
      <c r="C41" s="37"/>
      <c r="D41" s="38">
        <v>16</v>
      </c>
      <c r="F41" s="36"/>
    </row>
    <row r="42" spans="1:6" ht="12.75">
      <c r="A42" s="2" t="s">
        <v>635</v>
      </c>
      <c r="B42" s="49" t="s">
        <v>930</v>
      </c>
      <c r="C42" s="37"/>
      <c r="D42" s="38">
        <v>4</v>
      </c>
      <c r="F42" s="36"/>
    </row>
    <row r="43" spans="1:6" ht="12.75">
      <c r="A43" s="2" t="s">
        <v>635</v>
      </c>
      <c r="B43" s="49" t="s">
        <v>931</v>
      </c>
      <c r="C43" s="37"/>
      <c r="D43" s="38">
        <v>2</v>
      </c>
      <c r="F43" s="36"/>
    </row>
    <row r="44" spans="1:6" ht="12.75">
      <c r="A44" s="2" t="s">
        <v>635</v>
      </c>
      <c r="B44" s="49" t="s">
        <v>932</v>
      </c>
      <c r="C44" s="37"/>
      <c r="D44" s="38">
        <v>2</v>
      </c>
      <c r="F44" s="36"/>
    </row>
    <row r="45" spans="1:6" ht="25.5">
      <c r="A45" s="2" t="s">
        <v>635</v>
      </c>
      <c r="B45" s="52" t="s">
        <v>717</v>
      </c>
      <c r="C45" s="37"/>
      <c r="D45" s="38">
        <v>2</v>
      </c>
      <c r="F45" s="36"/>
    </row>
    <row r="46" spans="1:6" ht="12.75">
      <c r="A46" s="2" t="s">
        <v>635</v>
      </c>
      <c r="B46" s="49" t="s">
        <v>933</v>
      </c>
      <c r="C46" s="37"/>
      <c r="D46" s="38">
        <v>2</v>
      </c>
      <c r="F46" s="36"/>
    </row>
    <row r="47" spans="1:6" ht="12.75">
      <c r="A47" s="2" t="s">
        <v>635</v>
      </c>
      <c r="B47" s="49" t="s">
        <v>934</v>
      </c>
      <c r="C47" s="37"/>
      <c r="D47" s="38">
        <v>3</v>
      </c>
      <c r="F47" s="36"/>
    </row>
    <row r="48" spans="1:6" ht="12.75">
      <c r="A48" s="2" t="s">
        <v>635</v>
      </c>
      <c r="B48" s="49" t="s">
        <v>935</v>
      </c>
      <c r="C48" s="37"/>
      <c r="D48" s="38">
        <v>2</v>
      </c>
      <c r="F48" s="36"/>
    </row>
    <row r="49" spans="1:6" ht="13.5" thickBot="1">
      <c r="A49" s="2" t="s">
        <v>635</v>
      </c>
      <c r="B49" s="294" t="s">
        <v>936</v>
      </c>
      <c r="C49" s="37"/>
      <c r="D49" s="38">
        <v>0</v>
      </c>
      <c r="F49" s="36"/>
    </row>
    <row r="50" spans="1:6" ht="13.5" thickBot="1">
      <c r="A50" s="2" t="s">
        <v>635</v>
      </c>
      <c r="B50" s="303" t="s">
        <v>370</v>
      </c>
      <c r="C50" s="38"/>
      <c r="D50" s="38">
        <v>0</v>
      </c>
      <c r="F50" s="36"/>
    </row>
    <row r="51" spans="1:6" ht="13.5" thickBot="1">
      <c r="A51" s="2" t="s">
        <v>635</v>
      </c>
      <c r="B51" s="303" t="s">
        <v>371</v>
      </c>
      <c r="C51" s="38"/>
      <c r="D51" s="38">
        <v>0</v>
      </c>
      <c r="F51" s="36"/>
    </row>
    <row r="52" spans="1:6" ht="12.75">
      <c r="A52" s="2" t="s">
        <v>635</v>
      </c>
      <c r="B52" s="295" t="s">
        <v>601</v>
      </c>
      <c r="C52" s="37"/>
      <c r="D52" s="38">
        <v>1</v>
      </c>
      <c r="F52" s="36"/>
    </row>
    <row r="53" ht="12.75"/>
    <row r="54" ht="15.75">
      <c r="B54" s="39" t="s">
        <v>937</v>
      </c>
    </row>
    <row r="55" spans="1:6" ht="38.25" customHeight="1">
      <c r="A55" s="2" t="s">
        <v>636</v>
      </c>
      <c r="B55" s="516" t="s">
        <v>628</v>
      </c>
      <c r="C55" s="517"/>
      <c r="D55" s="517"/>
      <c r="E55" s="517"/>
      <c r="F55" s="447"/>
    </row>
    <row r="56" spans="1:6" ht="12.75">
      <c r="A56" s="2" t="s">
        <v>636</v>
      </c>
      <c r="B56" s="523" t="s">
        <v>629</v>
      </c>
      <c r="C56" s="524"/>
      <c r="D56" s="524"/>
      <c r="E56" s="40"/>
      <c r="F56" s="33"/>
    </row>
    <row r="57" spans="1:6" ht="12.75">
      <c r="A57" s="2" t="s">
        <v>636</v>
      </c>
      <c r="B57" s="493" t="s">
        <v>495</v>
      </c>
      <c r="C57" s="458"/>
      <c r="D57" s="458"/>
      <c r="E57" s="134"/>
      <c r="F57" s="33"/>
    </row>
    <row r="58" spans="1:6" ht="12.75">
      <c r="A58" s="2" t="s">
        <v>636</v>
      </c>
      <c r="B58" s="493" t="s">
        <v>497</v>
      </c>
      <c r="C58" s="493"/>
      <c r="D58" s="493"/>
      <c r="E58" s="40"/>
      <c r="F58" s="33"/>
    </row>
    <row r="59" spans="1:6" ht="12.75">
      <c r="A59" s="2" t="s">
        <v>636</v>
      </c>
      <c r="B59" s="493" t="s">
        <v>496</v>
      </c>
      <c r="C59" s="493"/>
      <c r="D59" s="493"/>
      <c r="E59" s="40"/>
      <c r="F59" s="33"/>
    </row>
    <row r="60" spans="1:6" ht="12.75">
      <c r="A60" s="2" t="s">
        <v>636</v>
      </c>
      <c r="B60" s="533" t="s">
        <v>630</v>
      </c>
      <c r="C60" s="534"/>
      <c r="D60" s="534"/>
      <c r="E60" s="225"/>
      <c r="F60" s="33"/>
    </row>
    <row r="61" spans="2:5" ht="12.75">
      <c r="B61" s="498"/>
      <c r="C61" s="499"/>
      <c r="D61" s="499"/>
      <c r="E61" s="48"/>
    </row>
    <row r="62" spans="2:4" ht="12.75">
      <c r="B62" s="6"/>
      <c r="C62" s="6"/>
      <c r="D62" s="6"/>
    </row>
    <row r="63" spans="1:6" ht="28.5" customHeight="1">
      <c r="A63" s="2" t="s">
        <v>637</v>
      </c>
      <c r="B63" s="531" t="s">
        <v>938</v>
      </c>
      <c r="C63" s="531"/>
      <c r="D63" s="531"/>
      <c r="E63" s="531"/>
      <c r="F63" s="532"/>
    </row>
    <row r="64" spans="1:6" ht="25.5">
      <c r="A64" s="2" t="s">
        <v>637</v>
      </c>
      <c r="B64" s="93"/>
      <c r="C64" s="40" t="s">
        <v>939</v>
      </c>
      <c r="D64" s="40" t="s">
        <v>940</v>
      </c>
      <c r="E64" s="40" t="s">
        <v>941</v>
      </c>
      <c r="F64" s="40" t="s">
        <v>942</v>
      </c>
    </row>
    <row r="65" spans="1:6" ht="15">
      <c r="A65" s="2" t="s">
        <v>637</v>
      </c>
      <c r="B65" s="76" t="s">
        <v>943</v>
      </c>
      <c r="C65" s="77"/>
      <c r="D65" s="77"/>
      <c r="E65" s="77"/>
      <c r="F65" s="78"/>
    </row>
    <row r="66" spans="1:6" ht="25.5">
      <c r="A66" s="2" t="s">
        <v>637</v>
      </c>
      <c r="B66" s="277" t="s">
        <v>670</v>
      </c>
      <c r="C66" s="37" t="s">
        <v>1052</v>
      </c>
      <c r="D66" s="37"/>
      <c r="E66" s="37"/>
      <c r="F66" s="37"/>
    </row>
    <row r="67" spans="1:6" ht="12.75">
      <c r="A67" s="2" t="s">
        <v>637</v>
      </c>
      <c r="B67" s="41" t="s">
        <v>944</v>
      </c>
      <c r="C67" s="37"/>
      <c r="D67" s="37"/>
      <c r="E67" s="37" t="s">
        <v>1052</v>
      </c>
      <c r="F67" s="37"/>
    </row>
    <row r="68" spans="1:6" ht="12.75">
      <c r="A68" s="2" t="s">
        <v>637</v>
      </c>
      <c r="B68" s="278" t="s">
        <v>671</v>
      </c>
      <c r="C68" s="37" t="s">
        <v>1052</v>
      </c>
      <c r="D68" s="37"/>
      <c r="E68" s="37"/>
      <c r="F68" s="37"/>
    </row>
    <row r="69" spans="1:6" ht="12.75">
      <c r="A69" s="2" t="s">
        <v>637</v>
      </c>
      <c r="B69" s="41" t="s">
        <v>946</v>
      </c>
      <c r="C69" s="37" t="s">
        <v>1052</v>
      </c>
      <c r="D69" s="37"/>
      <c r="E69" s="37"/>
      <c r="F69" s="37"/>
    </row>
    <row r="70" spans="1:6" ht="12.75">
      <c r="A70" s="2" t="s">
        <v>637</v>
      </c>
      <c r="B70" s="279" t="s">
        <v>672</v>
      </c>
      <c r="C70" s="37" t="s">
        <v>1052</v>
      </c>
      <c r="D70" s="37"/>
      <c r="E70" s="37"/>
      <c r="F70" s="37"/>
    </row>
    <row r="71" spans="1:6" ht="12.75">
      <c r="A71" s="2" t="s">
        <v>637</v>
      </c>
      <c r="B71" s="41" t="s">
        <v>945</v>
      </c>
      <c r="C71" s="37" t="s">
        <v>1052</v>
      </c>
      <c r="D71" s="37"/>
      <c r="E71" s="37"/>
      <c r="F71" s="37"/>
    </row>
    <row r="72" spans="1:6" ht="15">
      <c r="A72" s="2" t="s">
        <v>637</v>
      </c>
      <c r="B72" s="76" t="s">
        <v>947</v>
      </c>
      <c r="C72" s="77"/>
      <c r="D72" s="77"/>
      <c r="E72" s="77"/>
      <c r="F72" s="78"/>
    </row>
    <row r="73" spans="1:6" ht="12.75">
      <c r="A73" s="2" t="s">
        <v>637</v>
      </c>
      <c r="B73" s="41" t="s">
        <v>948</v>
      </c>
      <c r="C73" s="37"/>
      <c r="D73" s="37"/>
      <c r="E73" s="37" t="s">
        <v>1052</v>
      </c>
      <c r="F73" s="37"/>
    </row>
    <row r="74" spans="1:6" ht="12.75">
      <c r="A74" s="2" t="s">
        <v>637</v>
      </c>
      <c r="B74" s="41" t="s">
        <v>949</v>
      </c>
      <c r="C74" s="37"/>
      <c r="D74" s="37"/>
      <c r="E74" s="37" t="s">
        <v>1052</v>
      </c>
      <c r="F74" s="37"/>
    </row>
    <row r="75" spans="1:6" ht="12.75">
      <c r="A75" s="2" t="s">
        <v>637</v>
      </c>
      <c r="B75" s="41" t="s">
        <v>950</v>
      </c>
      <c r="C75" s="37"/>
      <c r="D75" s="37"/>
      <c r="E75" s="37" t="s">
        <v>1052</v>
      </c>
      <c r="F75" s="37"/>
    </row>
    <row r="76" spans="1:6" ht="12.75">
      <c r="A76" s="2" t="s">
        <v>637</v>
      </c>
      <c r="B76" s="41" t="s">
        <v>951</v>
      </c>
      <c r="C76" s="37"/>
      <c r="D76" s="37" t="s">
        <v>1052</v>
      </c>
      <c r="E76" s="37"/>
      <c r="F76" s="37"/>
    </row>
    <row r="77" spans="1:6" ht="12.75">
      <c r="A77" s="2" t="s">
        <v>637</v>
      </c>
      <c r="B77" s="279" t="s">
        <v>673</v>
      </c>
      <c r="C77" s="37"/>
      <c r="D77" s="37"/>
      <c r="E77" s="37"/>
      <c r="F77" s="37" t="s">
        <v>1052</v>
      </c>
    </row>
    <row r="78" spans="1:6" ht="12.75">
      <c r="A78" s="2" t="s">
        <v>637</v>
      </c>
      <c r="B78" s="41" t="s">
        <v>952</v>
      </c>
      <c r="C78" s="37"/>
      <c r="D78" s="37"/>
      <c r="E78" s="37"/>
      <c r="F78" s="37" t="s">
        <v>1052</v>
      </c>
    </row>
    <row r="79" spans="1:6" ht="12.75">
      <c r="A79" s="2" t="s">
        <v>637</v>
      </c>
      <c r="B79" s="41" t="s">
        <v>953</v>
      </c>
      <c r="C79" s="37"/>
      <c r="D79" s="37"/>
      <c r="E79" s="37"/>
      <c r="F79" s="37" t="s">
        <v>1052</v>
      </c>
    </row>
    <row r="80" spans="1:6" ht="12.75">
      <c r="A80" s="2" t="s">
        <v>637</v>
      </c>
      <c r="B80" s="41" t="s">
        <v>954</v>
      </c>
      <c r="C80" s="37"/>
      <c r="D80" s="37"/>
      <c r="E80" s="37"/>
      <c r="F80" s="37" t="s">
        <v>1052</v>
      </c>
    </row>
    <row r="81" spans="1:6" ht="25.5">
      <c r="A81" s="2" t="s">
        <v>637</v>
      </c>
      <c r="B81" s="53" t="s">
        <v>955</v>
      </c>
      <c r="C81" s="37"/>
      <c r="D81" s="37"/>
      <c r="E81" s="37" t="s">
        <v>1052</v>
      </c>
      <c r="F81" s="37"/>
    </row>
    <row r="82" spans="1:6" ht="12.75">
      <c r="A82" s="2" t="s">
        <v>637</v>
      </c>
      <c r="B82" s="279" t="s">
        <v>674</v>
      </c>
      <c r="C82" s="37"/>
      <c r="D82" s="37"/>
      <c r="E82" s="37"/>
      <c r="F82" s="37" t="s">
        <v>1052</v>
      </c>
    </row>
    <row r="83" spans="1:6" ht="12.75">
      <c r="A83" s="2" t="s">
        <v>637</v>
      </c>
      <c r="B83" s="41" t="s">
        <v>957</v>
      </c>
      <c r="C83" s="37"/>
      <c r="D83" s="37"/>
      <c r="E83" s="37" t="s">
        <v>1052</v>
      </c>
      <c r="F83" s="37"/>
    </row>
    <row r="84" spans="1:6" ht="12.75">
      <c r="A84" s="2" t="s">
        <v>637</v>
      </c>
      <c r="B84" s="41" t="s">
        <v>958</v>
      </c>
      <c r="C84" s="37"/>
      <c r="D84" s="37"/>
      <c r="E84" s="37" t="s">
        <v>1052</v>
      </c>
      <c r="F84" s="37"/>
    </row>
    <row r="85" spans="1:6" ht="12.75">
      <c r="A85" s="2" t="s">
        <v>637</v>
      </c>
      <c r="B85" s="280" t="s">
        <v>675</v>
      </c>
      <c r="C85" s="37"/>
      <c r="D85" s="37"/>
      <c r="E85" s="37"/>
      <c r="F85" s="37" t="s">
        <v>1052</v>
      </c>
    </row>
    <row r="86" ht="12.75"/>
    <row r="87" ht="15.75">
      <c r="B87" s="25" t="s">
        <v>959</v>
      </c>
    </row>
    <row r="88" spans="1:8" ht="12.75">
      <c r="A88" s="2" t="s">
        <v>638</v>
      </c>
      <c r="B88" s="59" t="s">
        <v>654</v>
      </c>
      <c r="C88" s="55"/>
      <c r="D88" s="55"/>
      <c r="E88" s="55"/>
      <c r="F88" s="55"/>
      <c r="G88" s="55"/>
      <c r="H88" s="56"/>
    </row>
    <row r="89" spans="1:8" ht="12.75">
      <c r="A89" s="2"/>
      <c r="B89" s="512"/>
      <c r="C89" s="513"/>
      <c r="D89" s="513"/>
      <c r="E89" s="37" t="s">
        <v>516</v>
      </c>
      <c r="F89" s="37" t="s">
        <v>517</v>
      </c>
      <c r="G89" s="55"/>
      <c r="H89" s="56"/>
    </row>
    <row r="90" spans="1:8" ht="39.75" customHeight="1">
      <c r="A90" s="2" t="s">
        <v>655</v>
      </c>
      <c r="B90" s="444" t="s">
        <v>427</v>
      </c>
      <c r="C90" s="460"/>
      <c r="D90" s="461"/>
      <c r="E90" s="337" t="s">
        <v>1052</v>
      </c>
      <c r="F90" s="70"/>
      <c r="G90" s="55"/>
      <c r="H90" s="55"/>
    </row>
    <row r="91" spans="1:8" ht="26.25" customHeight="1">
      <c r="A91" s="2" t="s">
        <v>655</v>
      </c>
      <c r="B91" s="541" t="s">
        <v>1006</v>
      </c>
      <c r="C91" s="542"/>
      <c r="D91" s="542"/>
      <c r="E91" s="542"/>
      <c r="F91" s="543"/>
      <c r="G91" s="57"/>
      <c r="H91" s="57"/>
    </row>
    <row r="92" spans="1:8" ht="12.75" customHeight="1">
      <c r="A92" s="2" t="s">
        <v>655</v>
      </c>
      <c r="B92" s="189"/>
      <c r="C92" s="550" t="s">
        <v>905</v>
      </c>
      <c r="D92" s="551"/>
      <c r="E92" s="551"/>
      <c r="F92" s="552"/>
      <c r="G92" s="519"/>
      <c r="H92" s="57"/>
    </row>
    <row r="93" spans="1:8" ht="24" customHeight="1">
      <c r="A93" s="2" t="s">
        <v>655</v>
      </c>
      <c r="B93" s="190"/>
      <c r="C93" s="63" t="s">
        <v>463</v>
      </c>
      <c r="D93" s="63" t="s">
        <v>464</v>
      </c>
      <c r="E93" s="63" t="s">
        <v>921</v>
      </c>
      <c r="F93" s="90" t="s">
        <v>922</v>
      </c>
      <c r="G93" s="191" t="s">
        <v>906</v>
      </c>
      <c r="H93" s="57"/>
    </row>
    <row r="94" spans="1:8" ht="12.75" customHeight="1">
      <c r="A94" s="2" t="s">
        <v>655</v>
      </c>
      <c r="B94" s="281" t="s">
        <v>740</v>
      </c>
      <c r="C94" s="338" t="s">
        <v>1052</v>
      </c>
      <c r="D94" s="192"/>
      <c r="E94" s="192"/>
      <c r="F94" s="192"/>
      <c r="G94" s="60"/>
      <c r="H94" s="57"/>
    </row>
    <row r="95" spans="1:8" ht="12.75" customHeight="1">
      <c r="A95" s="2" t="s">
        <v>655</v>
      </c>
      <c r="B95" s="281" t="s">
        <v>731</v>
      </c>
      <c r="C95" s="192"/>
      <c r="D95" s="192"/>
      <c r="E95" s="192"/>
      <c r="F95" s="192"/>
      <c r="G95" s="60"/>
      <c r="H95" s="57"/>
    </row>
    <row r="96" spans="1:8" ht="12.75" customHeight="1">
      <c r="A96" s="2" t="s">
        <v>655</v>
      </c>
      <c r="B96" s="281" t="s">
        <v>741</v>
      </c>
      <c r="C96" s="192"/>
      <c r="D96" s="192"/>
      <c r="E96" s="192"/>
      <c r="F96" s="192"/>
      <c r="G96" s="60"/>
      <c r="H96" s="57"/>
    </row>
    <row r="97" spans="1:8" ht="25.5">
      <c r="A97" s="2" t="s">
        <v>655</v>
      </c>
      <c r="B97" s="64" t="s">
        <v>742</v>
      </c>
      <c r="C97" s="192"/>
      <c r="D97" s="192"/>
      <c r="E97" s="192"/>
      <c r="F97" s="192"/>
      <c r="G97" s="60"/>
      <c r="H97" s="57"/>
    </row>
    <row r="98" spans="1:8" ht="12.75">
      <c r="A98" s="2" t="s">
        <v>655</v>
      </c>
      <c r="B98" s="193" t="s">
        <v>732</v>
      </c>
      <c r="C98" s="192"/>
      <c r="D98" s="192"/>
      <c r="E98" s="192"/>
      <c r="F98" s="192"/>
      <c r="G98" s="60"/>
      <c r="H98" s="57"/>
    </row>
    <row r="99" spans="1:8" ht="12.75" customHeight="1">
      <c r="A99" s="2"/>
      <c r="B99" s="67"/>
      <c r="C99" s="68"/>
      <c r="D99" s="68"/>
      <c r="E99" s="68"/>
      <c r="F99" s="68"/>
      <c r="G99" s="66"/>
      <c r="H99" s="57"/>
    </row>
    <row r="100" spans="1:8" ht="39" customHeight="1">
      <c r="A100" s="244" t="s">
        <v>515</v>
      </c>
      <c r="B100" s="553" t="s">
        <v>1007</v>
      </c>
      <c r="C100" s="553"/>
      <c r="D100" s="553"/>
      <c r="E100" s="553"/>
      <c r="F100" s="553"/>
      <c r="G100" s="553"/>
      <c r="H100" s="57"/>
    </row>
    <row r="101" spans="1:8" s="233" customFormat="1" ht="18.75" customHeight="1">
      <c r="A101" s="244" t="s">
        <v>515</v>
      </c>
      <c r="B101" s="537" t="s">
        <v>733</v>
      </c>
      <c r="C101" s="537"/>
      <c r="D101" s="537"/>
      <c r="E101" s="245"/>
      <c r="F101" s="235"/>
      <c r="G101" s="66"/>
      <c r="H101" s="57"/>
    </row>
    <row r="102" spans="1:8" s="233" customFormat="1" ht="12.75" customHeight="1">
      <c r="A102" s="244" t="s">
        <v>515</v>
      </c>
      <c r="B102" s="537" t="s">
        <v>743</v>
      </c>
      <c r="C102" s="537"/>
      <c r="D102" s="537"/>
      <c r="E102" s="245"/>
      <c r="F102" s="235"/>
      <c r="G102" s="66"/>
      <c r="H102" s="57"/>
    </row>
    <row r="103" spans="1:8" s="233" customFormat="1" ht="12.75" customHeight="1">
      <c r="A103" s="244" t="s">
        <v>515</v>
      </c>
      <c r="B103" s="537" t="s">
        <v>734</v>
      </c>
      <c r="C103" s="537"/>
      <c r="D103" s="537"/>
      <c r="E103" s="339" t="s">
        <v>1052</v>
      </c>
      <c r="F103" s="235"/>
      <c r="G103" s="66"/>
      <c r="H103" s="57"/>
    </row>
    <row r="104" spans="1:8" s="233" customFormat="1" ht="12.75" customHeight="1">
      <c r="A104" s="32"/>
      <c r="B104" s="234"/>
      <c r="C104" s="235"/>
      <c r="D104" s="235"/>
      <c r="E104" s="235"/>
      <c r="F104" s="235"/>
      <c r="G104" s="66"/>
      <c r="H104" s="57"/>
    </row>
    <row r="105" spans="1:8" s="233" customFormat="1" ht="12.75" customHeight="1" thickBot="1">
      <c r="A105" s="244" t="s">
        <v>481</v>
      </c>
      <c r="B105" s="537" t="s">
        <v>744</v>
      </c>
      <c r="C105" s="537"/>
      <c r="D105" s="537"/>
      <c r="E105" s="537"/>
      <c r="F105" s="537"/>
      <c r="G105" s="537"/>
      <c r="H105" s="57"/>
    </row>
    <row r="106" spans="1:8" s="233" customFormat="1" ht="12.75" customHeight="1">
      <c r="A106" s="244" t="s">
        <v>481</v>
      </c>
      <c r="B106" s="268"/>
      <c r="C106" s="268"/>
      <c r="D106" s="268"/>
      <c r="E106" s="306" t="s">
        <v>97</v>
      </c>
      <c r="F106" s="307" t="s">
        <v>98</v>
      </c>
      <c r="G106" s="268"/>
      <c r="H106" s="57"/>
    </row>
    <row r="107" spans="1:8" s="233" customFormat="1" ht="13.5" customHeight="1">
      <c r="A107" s="244" t="s">
        <v>481</v>
      </c>
      <c r="B107" s="268" t="s">
        <v>745</v>
      </c>
      <c r="C107" s="268"/>
      <c r="D107" s="268"/>
      <c r="E107" s="308"/>
      <c r="F107" s="309"/>
      <c r="G107" s="66"/>
      <c r="H107" s="57"/>
    </row>
    <row r="108" spans="1:8" s="233" customFormat="1" ht="12.75" customHeight="1">
      <c r="A108" s="244" t="s">
        <v>481</v>
      </c>
      <c r="B108" s="268" t="s">
        <v>746</v>
      </c>
      <c r="C108" s="268"/>
      <c r="D108" s="268"/>
      <c r="E108" s="308"/>
      <c r="F108" s="309"/>
      <c r="G108" s="66"/>
      <c r="H108" s="57"/>
    </row>
    <row r="109" spans="1:8" s="233" customFormat="1" ht="15.75" customHeight="1">
      <c r="A109" s="244" t="s">
        <v>481</v>
      </c>
      <c r="B109" s="269" t="s">
        <v>747</v>
      </c>
      <c r="C109" s="282"/>
      <c r="D109" s="282"/>
      <c r="E109" s="308"/>
      <c r="F109" s="309"/>
      <c r="G109" s="66"/>
      <c r="H109" s="57"/>
    </row>
    <row r="110" spans="1:8" s="233" customFormat="1" ht="12.75" customHeight="1">
      <c r="A110" s="244" t="s">
        <v>481</v>
      </c>
      <c r="B110" s="283" t="s">
        <v>748</v>
      </c>
      <c r="C110" s="282"/>
      <c r="D110" s="282"/>
      <c r="E110" s="308"/>
      <c r="F110" s="309"/>
      <c r="G110" s="66"/>
      <c r="H110" s="57"/>
    </row>
    <row r="111" spans="1:8" s="233" customFormat="1" ht="28.5" customHeight="1">
      <c r="A111" s="244" t="s">
        <v>481</v>
      </c>
      <c r="B111" s="284" t="s">
        <v>749</v>
      </c>
      <c r="C111" s="282"/>
      <c r="D111" s="282"/>
      <c r="E111" s="308"/>
      <c r="F111" s="309"/>
      <c r="G111" s="66"/>
      <c r="H111" s="57"/>
    </row>
    <row r="112" spans="1:8" s="233" customFormat="1" ht="15" customHeight="1">
      <c r="A112" s="244" t="s">
        <v>481</v>
      </c>
      <c r="B112" s="283" t="s">
        <v>750</v>
      </c>
      <c r="C112" s="282"/>
      <c r="D112" s="282"/>
      <c r="E112" s="340" t="s">
        <v>1052</v>
      </c>
      <c r="F112" s="341" t="s">
        <v>1052</v>
      </c>
      <c r="G112" s="66"/>
      <c r="H112" s="57"/>
    </row>
    <row r="113" spans="1:8" s="233" customFormat="1" ht="12.75" customHeight="1" thickBot="1">
      <c r="A113" s="244" t="s">
        <v>481</v>
      </c>
      <c r="B113" s="283" t="s">
        <v>469</v>
      </c>
      <c r="C113" s="282"/>
      <c r="D113" s="282"/>
      <c r="E113" s="310"/>
      <c r="F113" s="311"/>
      <c r="G113" s="66"/>
      <c r="H113" s="57"/>
    </row>
    <row r="114" spans="1:8" s="233" customFormat="1" ht="12.75" customHeight="1">
      <c r="A114" s="2"/>
      <c r="B114" s="67"/>
      <c r="C114" s="68"/>
      <c r="D114" s="68"/>
      <c r="E114" s="68"/>
      <c r="F114" s="68"/>
      <c r="G114" s="57"/>
      <c r="H114" s="57"/>
    </row>
    <row r="115" spans="1:8" ht="12.75">
      <c r="A115" s="2" t="s">
        <v>482</v>
      </c>
      <c r="B115" s="544" t="s">
        <v>751</v>
      </c>
      <c r="C115" s="545"/>
      <c r="D115" s="545"/>
      <c r="E115" s="545"/>
      <c r="F115" s="545"/>
      <c r="G115" s="57"/>
      <c r="H115" s="57"/>
    </row>
    <row r="116" spans="1:8" ht="12.75">
      <c r="A116" s="2" t="s">
        <v>482</v>
      </c>
      <c r="B116" s="69"/>
      <c r="C116" s="37" t="s">
        <v>516</v>
      </c>
      <c r="D116" s="37" t="s">
        <v>517</v>
      </c>
      <c r="E116" s="14"/>
      <c r="F116" s="14"/>
      <c r="G116" s="57"/>
      <c r="H116" s="57"/>
    </row>
    <row r="117" spans="1:8" ht="12.75">
      <c r="A117" s="2"/>
      <c r="B117" s="65"/>
      <c r="C117" s="66" t="s">
        <v>1052</v>
      </c>
      <c r="D117" s="57"/>
      <c r="E117" s="57"/>
      <c r="F117" s="57"/>
      <c r="G117" s="57"/>
      <c r="H117" s="57"/>
    </row>
    <row r="118" spans="3:8" ht="12.75">
      <c r="C118" s="61"/>
      <c r="D118" s="62"/>
      <c r="E118" s="36"/>
      <c r="F118" s="33"/>
      <c r="H118" s="57"/>
    </row>
    <row r="119" spans="1:6" ht="12.75">
      <c r="A119" s="2" t="s">
        <v>735</v>
      </c>
      <c r="B119" s="442" t="s">
        <v>739</v>
      </c>
      <c r="C119" s="458"/>
      <c r="D119" s="458"/>
      <c r="E119" s="72">
        <v>41487</v>
      </c>
      <c r="F119" s="33"/>
    </row>
    <row r="120" spans="1:6" ht="27" customHeight="1">
      <c r="A120" s="2" t="s">
        <v>735</v>
      </c>
      <c r="B120" s="458" t="s">
        <v>738</v>
      </c>
      <c r="C120" s="458"/>
      <c r="D120" s="458"/>
      <c r="E120" s="72"/>
      <c r="F120" s="33"/>
    </row>
    <row r="121" spans="1:6" ht="27" customHeight="1">
      <c r="A121" s="2"/>
      <c r="B121" s="54"/>
      <c r="C121" s="54"/>
      <c r="D121" s="54"/>
      <c r="E121" s="73"/>
      <c r="F121" s="33"/>
    </row>
    <row r="122" spans="1:6" ht="13.5" customHeight="1">
      <c r="A122" s="2" t="s">
        <v>737</v>
      </c>
      <c r="B122" s="494" t="s">
        <v>483</v>
      </c>
      <c r="C122" s="535"/>
      <c r="D122" s="535"/>
      <c r="E122" s="535"/>
      <c r="F122" s="549"/>
    </row>
    <row r="123" spans="1:6" ht="27" customHeight="1">
      <c r="A123" s="2" t="s">
        <v>737</v>
      </c>
      <c r="B123" s="546"/>
      <c r="C123" s="547"/>
      <c r="D123" s="547"/>
      <c r="E123" s="547"/>
      <c r="F123" s="548"/>
    </row>
    <row r="124" spans="1:6" ht="12.75">
      <c r="A124" s="2"/>
      <c r="B124" s="174"/>
      <c r="C124" s="174"/>
      <c r="D124" s="174"/>
      <c r="E124" s="73"/>
      <c r="F124" s="33"/>
    </row>
    <row r="125" spans="1:7" ht="15.75" customHeight="1">
      <c r="A125" s="240" t="s">
        <v>752</v>
      </c>
      <c r="B125" s="538" t="s">
        <v>6</v>
      </c>
      <c r="C125" s="539"/>
      <c r="D125" s="539"/>
      <c r="E125" s="539"/>
      <c r="F125" s="539"/>
      <c r="G125" s="57"/>
    </row>
    <row r="126" spans="1:8" ht="17.25" customHeight="1">
      <c r="A126" s="240" t="s">
        <v>752</v>
      </c>
      <c r="B126" s="285" t="s">
        <v>7</v>
      </c>
      <c r="C126" s="339" t="s">
        <v>1052</v>
      </c>
      <c r="D126" s="64"/>
      <c r="E126" s="64"/>
      <c r="F126" s="56"/>
      <c r="G126" s="57"/>
      <c r="H126" s="57"/>
    </row>
    <row r="127" spans="1:8" ht="12.75">
      <c r="A127" s="240" t="s">
        <v>752</v>
      </c>
      <c r="B127" s="285" t="s">
        <v>653</v>
      </c>
      <c r="C127" s="339" t="s">
        <v>1052</v>
      </c>
      <c r="D127" s="64"/>
      <c r="E127" s="64"/>
      <c r="F127" s="56"/>
      <c r="H127" s="57"/>
    </row>
    <row r="128" spans="1:6" ht="12.75">
      <c r="A128" s="240" t="s">
        <v>752</v>
      </c>
      <c r="B128" s="285" t="s">
        <v>736</v>
      </c>
      <c r="C128" s="245"/>
      <c r="D128" s="64"/>
      <c r="E128" s="64"/>
      <c r="F128" s="56"/>
    </row>
    <row r="129" spans="1:6" ht="12.75">
      <c r="A129" s="240" t="s">
        <v>752</v>
      </c>
      <c r="B129" s="285" t="s">
        <v>8</v>
      </c>
      <c r="C129" s="245"/>
      <c r="D129" s="64"/>
      <c r="E129" s="64"/>
      <c r="F129" s="56"/>
    </row>
    <row r="130" spans="1:6" ht="12.75">
      <c r="A130" s="240" t="s">
        <v>752</v>
      </c>
      <c r="B130" s="271" t="s">
        <v>9</v>
      </c>
      <c r="C130" s="245"/>
      <c r="D130" s="54"/>
      <c r="E130" s="73"/>
      <c r="F130" s="33"/>
    </row>
    <row r="131" spans="1:3" ht="12.75">
      <c r="A131" s="240" t="s">
        <v>752</v>
      </c>
      <c r="B131" s="285" t="s">
        <v>10</v>
      </c>
      <c r="C131" s="286"/>
    </row>
    <row r="132" spans="1:5" ht="12.75">
      <c r="A132" s="240" t="s">
        <v>752</v>
      </c>
      <c r="B132" s="285" t="s">
        <v>11</v>
      </c>
      <c r="C132" s="503"/>
      <c r="D132" s="504"/>
      <c r="E132" s="478"/>
    </row>
    <row r="133" spans="1:6" ht="12.75">
      <c r="A133" s="2"/>
      <c r="B133" s="54"/>
      <c r="C133" s="54"/>
      <c r="D133" s="54"/>
      <c r="E133" s="73"/>
      <c r="F133" s="33"/>
    </row>
    <row r="134" spans="2:6" ht="15.75">
      <c r="B134" s="25" t="s">
        <v>960</v>
      </c>
      <c r="C134" s="61"/>
      <c r="D134" s="42"/>
      <c r="F134" s="33"/>
    </row>
    <row r="135" spans="2:6" ht="39" customHeight="1">
      <c r="B135" s="502" t="s">
        <v>1008</v>
      </c>
      <c r="C135" s="448"/>
      <c r="D135" s="448"/>
      <c r="E135" s="448"/>
      <c r="F135" s="448"/>
    </row>
    <row r="136" spans="2:6" ht="41.25" customHeight="1">
      <c r="B136" s="25"/>
      <c r="C136" s="61"/>
      <c r="D136" s="42"/>
      <c r="F136" s="33"/>
    </row>
    <row r="137" spans="1:11" ht="98.25" customHeight="1">
      <c r="A137" s="2" t="s">
        <v>639</v>
      </c>
      <c r="B137" s="510" t="s">
        <v>1009</v>
      </c>
      <c r="C137" s="511"/>
      <c r="D137" s="511"/>
      <c r="E137" s="511"/>
      <c r="F137" s="511"/>
      <c r="H137" s="273"/>
      <c r="I137" s="6"/>
      <c r="J137" s="6"/>
      <c r="K137" s="6"/>
    </row>
    <row r="138" spans="1:8" ht="13.5" customHeight="1">
      <c r="A138" s="2"/>
      <c r="B138" s="75"/>
      <c r="C138" s="74"/>
      <c r="D138" s="74"/>
      <c r="E138" s="74"/>
      <c r="F138" s="74"/>
      <c r="H138" s="290"/>
    </row>
    <row r="139" spans="1:7" ht="12.75">
      <c r="A139" s="2" t="s">
        <v>639</v>
      </c>
      <c r="B139" s="140" t="s">
        <v>961</v>
      </c>
      <c r="C139" s="433">
        <v>0.825</v>
      </c>
      <c r="D139" s="506" t="s">
        <v>962</v>
      </c>
      <c r="E139" s="507"/>
      <c r="F139" s="434">
        <v>499</v>
      </c>
      <c r="G139" s="258"/>
    </row>
    <row r="140" spans="1:7" ht="12.75">
      <c r="A140" s="2" t="s">
        <v>639</v>
      </c>
      <c r="B140" s="140" t="s">
        <v>963</v>
      </c>
      <c r="C140" s="433">
        <v>0.385</v>
      </c>
      <c r="D140" s="506" t="s">
        <v>265</v>
      </c>
      <c r="E140" s="507"/>
      <c r="F140" s="434">
        <v>233</v>
      </c>
      <c r="G140" s="258"/>
    </row>
    <row r="141" spans="1:6" ht="12.75">
      <c r="A141" s="2"/>
      <c r="B141" s="75"/>
      <c r="C141" s="74"/>
      <c r="D141" s="74"/>
      <c r="E141" s="74"/>
      <c r="F141" s="74"/>
    </row>
    <row r="142" spans="1:4" ht="12.75">
      <c r="A142" s="2" t="s">
        <v>639</v>
      </c>
      <c r="B142" s="43"/>
      <c r="C142" s="139" t="s">
        <v>266</v>
      </c>
      <c r="D142" s="139" t="s">
        <v>267</v>
      </c>
    </row>
    <row r="143" spans="1:4" ht="12.75">
      <c r="A143" s="2" t="s">
        <v>639</v>
      </c>
      <c r="B143" s="223" t="s">
        <v>470</v>
      </c>
      <c r="C143" s="435">
        <v>470</v>
      </c>
      <c r="D143" s="435">
        <v>600</v>
      </c>
    </row>
    <row r="144" spans="1:4" ht="12.75">
      <c r="A144" s="2" t="s">
        <v>639</v>
      </c>
      <c r="B144" s="9" t="s">
        <v>428</v>
      </c>
      <c r="C144" s="435">
        <v>470</v>
      </c>
      <c r="D144" s="435">
        <v>600</v>
      </c>
    </row>
    <row r="145" spans="1:4" ht="12.75">
      <c r="A145" s="2"/>
      <c r="B145" s="223" t="s">
        <v>471</v>
      </c>
      <c r="C145" s="435">
        <v>460</v>
      </c>
      <c r="D145" s="435">
        <v>590</v>
      </c>
    </row>
    <row r="146" spans="1:4" ht="12.75">
      <c r="A146" s="2"/>
      <c r="B146" s="223" t="s">
        <v>472</v>
      </c>
      <c r="C146" s="435"/>
      <c r="D146" s="435"/>
    </row>
    <row r="147" spans="1:4" ht="12.75">
      <c r="A147" s="2" t="s">
        <v>639</v>
      </c>
      <c r="B147" s="9" t="s">
        <v>268</v>
      </c>
      <c r="C147" s="435">
        <v>20</v>
      </c>
      <c r="D147" s="435">
        <v>26</v>
      </c>
    </row>
    <row r="148" spans="1:4" ht="12.75">
      <c r="A148" s="2" t="s">
        <v>639</v>
      </c>
      <c r="B148" s="9" t="s">
        <v>270</v>
      </c>
      <c r="C148" s="435">
        <v>19</v>
      </c>
      <c r="D148" s="435">
        <v>26</v>
      </c>
    </row>
    <row r="149" spans="1:4" ht="12.75">
      <c r="A149" s="2" t="s">
        <v>639</v>
      </c>
      <c r="B149" s="9" t="s">
        <v>269</v>
      </c>
      <c r="C149" s="435">
        <v>20</v>
      </c>
      <c r="D149" s="435">
        <v>27</v>
      </c>
    </row>
    <row r="150" spans="1:4" ht="12.75">
      <c r="A150" s="2" t="s">
        <v>639</v>
      </c>
      <c r="B150" s="296" t="s">
        <v>473</v>
      </c>
      <c r="C150" s="435">
        <v>6</v>
      </c>
      <c r="D150" s="435">
        <v>8</v>
      </c>
    </row>
    <row r="151" spans="3:4" ht="12.75">
      <c r="C151" s="213"/>
      <c r="D151" s="213"/>
    </row>
    <row r="152" spans="1:6" ht="12.75">
      <c r="A152" s="2" t="s">
        <v>639</v>
      </c>
      <c r="B152" s="508" t="s">
        <v>313</v>
      </c>
      <c r="C152" s="509"/>
      <c r="D152" s="509"/>
      <c r="E152" s="509"/>
      <c r="F152" s="509"/>
    </row>
    <row r="153" spans="1:5" ht="25.5">
      <c r="A153" s="2" t="s">
        <v>639</v>
      </c>
      <c r="B153" s="43"/>
      <c r="C153" s="297" t="s">
        <v>470</v>
      </c>
      <c r="D153" s="139" t="s">
        <v>428</v>
      </c>
      <c r="E153" s="298" t="s">
        <v>471</v>
      </c>
    </row>
    <row r="154" spans="1:5" ht="12.75">
      <c r="A154" s="2" t="s">
        <v>639</v>
      </c>
      <c r="B154" s="9" t="s">
        <v>271</v>
      </c>
      <c r="C154" s="436">
        <v>0.0541</v>
      </c>
      <c r="D154" s="436">
        <v>0.0441</v>
      </c>
      <c r="E154" s="436">
        <v>0.0301</v>
      </c>
    </row>
    <row r="155" spans="1:5" ht="12.75">
      <c r="A155" s="2" t="s">
        <v>639</v>
      </c>
      <c r="B155" s="9" t="s">
        <v>272</v>
      </c>
      <c r="C155" s="436">
        <v>0.2064</v>
      </c>
      <c r="D155" s="436">
        <v>0.2285</v>
      </c>
      <c r="E155" s="436">
        <v>0.1964</v>
      </c>
    </row>
    <row r="156" spans="1:5" ht="12.75">
      <c r="A156" s="2" t="s">
        <v>639</v>
      </c>
      <c r="B156" s="9" t="s">
        <v>431</v>
      </c>
      <c r="C156" s="436">
        <v>0.3707</v>
      </c>
      <c r="D156" s="436">
        <v>0.4028</v>
      </c>
      <c r="E156" s="436">
        <v>0.3687</v>
      </c>
    </row>
    <row r="157" spans="1:5" ht="12.75">
      <c r="A157" s="2" t="s">
        <v>639</v>
      </c>
      <c r="B157" s="9" t="s">
        <v>432</v>
      </c>
      <c r="C157" s="436">
        <v>0.3086</v>
      </c>
      <c r="D157" s="436">
        <v>0.2565</v>
      </c>
      <c r="E157" s="436">
        <v>0.3247</v>
      </c>
    </row>
    <row r="158" spans="1:5" ht="12.75">
      <c r="A158" s="2" t="s">
        <v>639</v>
      </c>
      <c r="B158" s="9" t="s">
        <v>433</v>
      </c>
      <c r="C158" s="436">
        <v>0.0581</v>
      </c>
      <c r="D158" s="436">
        <v>0.0661</v>
      </c>
      <c r="E158" s="436">
        <v>0.0762</v>
      </c>
    </row>
    <row r="159" spans="1:5" ht="12.75">
      <c r="A159" s="2" t="s">
        <v>639</v>
      </c>
      <c r="B159" s="9" t="s">
        <v>434</v>
      </c>
      <c r="C159" s="436">
        <v>0.002</v>
      </c>
      <c r="D159" s="436">
        <v>0.002</v>
      </c>
      <c r="E159" s="436">
        <v>0.004</v>
      </c>
    </row>
    <row r="160" spans="2:5" ht="12.75">
      <c r="B160" s="223" t="s">
        <v>708</v>
      </c>
      <c r="C160" s="436">
        <f>SUM(C154:C159)</f>
        <v>0.9999</v>
      </c>
      <c r="D160" s="436">
        <f>SUM(D154:D159)</f>
        <v>1</v>
      </c>
      <c r="E160" s="436">
        <f>SUM(E154:E159)</f>
        <v>1.0001</v>
      </c>
    </row>
    <row r="161" spans="1:5" ht="12.75">
      <c r="A161" s="2" t="s">
        <v>639</v>
      </c>
      <c r="B161" s="43"/>
      <c r="C161" s="298" t="s">
        <v>268</v>
      </c>
      <c r="D161" s="298" t="s">
        <v>269</v>
      </c>
      <c r="E161" s="298" t="s">
        <v>270</v>
      </c>
    </row>
    <row r="162" spans="1:5" ht="12.75">
      <c r="A162" s="2" t="s">
        <v>639</v>
      </c>
      <c r="B162" s="9" t="s">
        <v>435</v>
      </c>
      <c r="C162" s="437">
        <v>0.0862</v>
      </c>
      <c r="D162" s="437">
        <v>0.1515</v>
      </c>
      <c r="E162" s="437">
        <v>0.0905</v>
      </c>
    </row>
    <row r="163" spans="1:5" ht="12.75">
      <c r="A163" s="2" t="s">
        <v>639</v>
      </c>
      <c r="B163" s="9" t="s">
        <v>436</v>
      </c>
      <c r="C163" s="437">
        <v>0.3922</v>
      </c>
      <c r="D163" s="437">
        <v>0.3074</v>
      </c>
      <c r="E163" s="437">
        <v>0.4353</v>
      </c>
    </row>
    <row r="164" spans="1:5" ht="12.75">
      <c r="A164" s="2" t="s">
        <v>639</v>
      </c>
      <c r="B164" s="9" t="s">
        <v>437</v>
      </c>
      <c r="C164" s="437">
        <v>0.4526</v>
      </c>
      <c r="D164" s="437">
        <v>0.3766</v>
      </c>
      <c r="E164" s="437">
        <v>0.3276</v>
      </c>
    </row>
    <row r="165" spans="1:5" ht="12.75">
      <c r="A165" s="2" t="s">
        <v>639</v>
      </c>
      <c r="B165" s="44" t="s">
        <v>438</v>
      </c>
      <c r="C165" s="437">
        <v>0.069</v>
      </c>
      <c r="D165" s="437">
        <v>0.1602</v>
      </c>
      <c r="E165" s="437">
        <v>0.1466</v>
      </c>
    </row>
    <row r="166" spans="1:5" ht="12.75">
      <c r="A166" s="2" t="s">
        <v>639</v>
      </c>
      <c r="B166" s="44" t="s">
        <v>439</v>
      </c>
      <c r="C166" s="437">
        <v>0</v>
      </c>
      <c r="D166" s="437">
        <v>0.0043</v>
      </c>
      <c r="E166" s="437">
        <v>0</v>
      </c>
    </row>
    <row r="167" spans="1:5" ht="12.75">
      <c r="A167" s="2" t="s">
        <v>639</v>
      </c>
      <c r="B167" s="9" t="s">
        <v>440</v>
      </c>
      <c r="C167" s="437">
        <v>0</v>
      </c>
      <c r="D167" s="437">
        <v>0</v>
      </c>
      <c r="E167" s="437">
        <v>0</v>
      </c>
    </row>
    <row r="168" spans="2:5" ht="12.75">
      <c r="B168" s="9" t="s">
        <v>708</v>
      </c>
      <c r="C168" s="222">
        <f>SUM(C162:C167)</f>
        <v>1</v>
      </c>
      <c r="D168" s="222">
        <f>SUM(D162:D167)</f>
        <v>0.9999999999999999</v>
      </c>
      <c r="E168" s="222">
        <f>SUM(E162:E167)</f>
        <v>1</v>
      </c>
    </row>
    <row r="169" spans="1:6" ht="46.5" customHeight="1">
      <c r="A169" s="2" t="s">
        <v>640</v>
      </c>
      <c r="B169" s="540" t="s">
        <v>133</v>
      </c>
      <c r="C169" s="540"/>
      <c r="D169" s="540"/>
      <c r="E169" s="540"/>
      <c r="F169" s="540"/>
    </row>
    <row r="170" spans="1:6" ht="12.75">
      <c r="A170" s="2" t="s">
        <v>640</v>
      </c>
      <c r="B170" s="492" t="s">
        <v>441</v>
      </c>
      <c r="C170" s="492"/>
      <c r="D170" s="492"/>
      <c r="E170" s="438">
        <v>0.2727</v>
      </c>
      <c r="F170" s="61"/>
    </row>
    <row r="171" spans="1:6" ht="12.75">
      <c r="A171" s="2" t="s">
        <v>640</v>
      </c>
      <c r="B171" s="458" t="s">
        <v>442</v>
      </c>
      <c r="C171" s="458"/>
      <c r="D171" s="458"/>
      <c r="E171" s="438">
        <v>0.5722</v>
      </c>
      <c r="F171" s="61"/>
    </row>
    <row r="172" spans="1:6" ht="12.75">
      <c r="A172" s="2" t="s">
        <v>640</v>
      </c>
      <c r="B172" s="458" t="s">
        <v>443</v>
      </c>
      <c r="C172" s="458"/>
      <c r="D172" s="458"/>
      <c r="E172" s="438">
        <v>0.8476</v>
      </c>
      <c r="F172" s="214"/>
    </row>
    <row r="173" spans="1:6" ht="12.75">
      <c r="A173" s="2" t="s">
        <v>640</v>
      </c>
      <c r="B173" s="458" t="s">
        <v>293</v>
      </c>
      <c r="C173" s="458"/>
      <c r="D173" s="458"/>
      <c r="E173" s="438">
        <v>0.1524</v>
      </c>
      <c r="F173" s="214"/>
    </row>
    <row r="174" spans="1:6" ht="12.75">
      <c r="A174" s="2" t="s">
        <v>640</v>
      </c>
      <c r="B174" s="458" t="s">
        <v>294</v>
      </c>
      <c r="C174" s="458"/>
      <c r="D174" s="458"/>
      <c r="E174" s="439">
        <v>0.0241</v>
      </c>
      <c r="F174" s="61"/>
    </row>
    <row r="175" spans="1:6" ht="26.25" customHeight="1">
      <c r="A175" s="2" t="s">
        <v>640</v>
      </c>
      <c r="B175" s="518" t="s">
        <v>718</v>
      </c>
      <c r="C175" s="460"/>
      <c r="D175" s="460"/>
      <c r="E175" s="519"/>
      <c r="F175" s="440">
        <v>0.6223</v>
      </c>
    </row>
    <row r="176" ht="25.5" customHeight="1">
      <c r="F176" s="33"/>
    </row>
    <row r="177" spans="1:6" ht="38.25" customHeight="1">
      <c r="A177" s="2" t="s">
        <v>641</v>
      </c>
      <c r="B177" s="502" t="s">
        <v>767</v>
      </c>
      <c r="C177" s="448"/>
      <c r="D177" s="448"/>
      <c r="E177" s="448"/>
      <c r="F177" s="448"/>
    </row>
    <row r="178" spans="1:6" ht="12.75">
      <c r="A178" s="2" t="s">
        <v>641</v>
      </c>
      <c r="B178" s="505" t="s">
        <v>12</v>
      </c>
      <c r="C178" s="505"/>
      <c r="D178" s="438">
        <v>0.4176</v>
      </c>
      <c r="F178" s="61"/>
    </row>
    <row r="179" spans="1:6" ht="12.75">
      <c r="A179" s="2" t="s">
        <v>641</v>
      </c>
      <c r="B179" s="505" t="s">
        <v>13</v>
      </c>
      <c r="C179" s="505"/>
      <c r="D179" s="438">
        <v>0.2163</v>
      </c>
      <c r="F179" s="61"/>
    </row>
    <row r="180" spans="1:6" ht="12.75">
      <c r="A180" s="2" t="s">
        <v>641</v>
      </c>
      <c r="B180" s="505" t="s">
        <v>14</v>
      </c>
      <c r="C180" s="505"/>
      <c r="D180" s="438">
        <v>0.1581</v>
      </c>
      <c r="F180" s="61"/>
    </row>
    <row r="181" spans="1:6" ht="12.75">
      <c r="A181" s="2" t="s">
        <v>641</v>
      </c>
      <c r="B181" s="505" t="s">
        <v>15</v>
      </c>
      <c r="C181" s="505"/>
      <c r="D181" s="438">
        <v>0.0965</v>
      </c>
      <c r="F181" s="61"/>
    </row>
    <row r="182" spans="1:6" ht="12.75">
      <c r="A182" s="2" t="s">
        <v>641</v>
      </c>
      <c r="B182" s="505" t="s">
        <v>16</v>
      </c>
      <c r="C182" s="505"/>
      <c r="D182" s="438">
        <v>0.0965</v>
      </c>
      <c r="F182" s="61"/>
    </row>
    <row r="183" spans="1:6" ht="12.75">
      <c r="A183" s="2" t="s">
        <v>641</v>
      </c>
      <c r="B183" s="505" t="s">
        <v>17</v>
      </c>
      <c r="C183" s="505"/>
      <c r="D183" s="438">
        <v>0.015</v>
      </c>
      <c r="F183" s="61"/>
    </row>
    <row r="184" spans="1:6" ht="12.75">
      <c r="A184" s="2" t="s">
        <v>641</v>
      </c>
      <c r="B184" s="458" t="s">
        <v>295</v>
      </c>
      <c r="C184" s="458"/>
      <c r="D184" s="438">
        <v>0</v>
      </c>
      <c r="F184" s="61"/>
    </row>
    <row r="185" spans="1:6" ht="12.75">
      <c r="A185" s="2" t="s">
        <v>641</v>
      </c>
      <c r="B185" s="458" t="s">
        <v>296</v>
      </c>
      <c r="C185" s="458"/>
      <c r="D185" s="438">
        <v>0</v>
      </c>
      <c r="F185" s="61"/>
    </row>
    <row r="186" spans="2:6" ht="12.75">
      <c r="B186" s="554" t="s">
        <v>708</v>
      </c>
      <c r="C186" s="555"/>
      <c r="D186" s="246">
        <f>SUM(D178:D185)</f>
        <v>1</v>
      </c>
      <c r="F186" s="36"/>
    </row>
    <row r="187" spans="1:5" s="36" customFormat="1" ht="12.75">
      <c r="A187" s="174"/>
      <c r="B187" s="247"/>
      <c r="C187" s="247"/>
      <c r="D187" s="247"/>
      <c r="E187" s="45"/>
    </row>
    <row r="188" spans="1:6" s="36" customFormat="1" ht="31.5" customHeight="1">
      <c r="A188" s="2" t="s">
        <v>642</v>
      </c>
      <c r="B188" s="557" t="s">
        <v>768</v>
      </c>
      <c r="C188" s="558"/>
      <c r="D188" s="558"/>
      <c r="E188" s="441">
        <v>3.56</v>
      </c>
      <c r="F188" s="79"/>
    </row>
    <row r="189" spans="1:6" s="36" customFormat="1" ht="27" customHeight="1">
      <c r="A189" s="2" t="s">
        <v>642</v>
      </c>
      <c r="B189" s="442" t="s">
        <v>819</v>
      </c>
      <c r="C189" s="458"/>
      <c r="D189" s="458"/>
      <c r="E189" s="438">
        <v>0.993</v>
      </c>
      <c r="F189" s="61"/>
    </row>
    <row r="190" ht="24.75" customHeight="1">
      <c r="F190" s="36"/>
    </row>
    <row r="191" spans="2:6" ht="15.75">
      <c r="B191" s="25" t="s">
        <v>297</v>
      </c>
      <c r="F191" s="36"/>
    </row>
    <row r="192" spans="1:6" ht="12.75">
      <c r="A192" s="2" t="s">
        <v>643</v>
      </c>
      <c r="B192" s="3" t="s">
        <v>298</v>
      </c>
      <c r="F192" s="36"/>
    </row>
    <row r="193" spans="1:7" ht="12.75">
      <c r="A193" s="2" t="s">
        <v>643</v>
      </c>
      <c r="B193" s="69"/>
      <c r="C193" s="37" t="s">
        <v>516</v>
      </c>
      <c r="D193" s="37" t="s">
        <v>517</v>
      </c>
      <c r="E193" s="14"/>
      <c r="F193" s="14"/>
      <c r="G193" s="57"/>
    </row>
    <row r="194" spans="1:8" ht="25.5">
      <c r="A194" s="2" t="s">
        <v>643</v>
      </c>
      <c r="B194" s="47" t="s">
        <v>299</v>
      </c>
      <c r="C194" s="336" t="s">
        <v>1052</v>
      </c>
      <c r="D194" s="37"/>
      <c r="F194" s="33"/>
      <c r="H194" s="57"/>
    </row>
    <row r="195" spans="1:6" ht="12.75">
      <c r="A195" s="2" t="s">
        <v>643</v>
      </c>
      <c r="B195" s="9" t="s">
        <v>300</v>
      </c>
      <c r="C195" s="81">
        <v>40</v>
      </c>
      <c r="F195" s="80"/>
    </row>
    <row r="196" spans="1:7" ht="12.75">
      <c r="A196" s="2" t="s">
        <v>643</v>
      </c>
      <c r="B196" s="69"/>
      <c r="C196" s="37" t="s">
        <v>516</v>
      </c>
      <c r="D196" s="37" t="s">
        <v>517</v>
      </c>
      <c r="E196" s="14"/>
      <c r="F196" s="14"/>
      <c r="G196" s="57"/>
    </row>
    <row r="197" spans="1:8" ht="25.5">
      <c r="A197" s="2" t="s">
        <v>643</v>
      </c>
      <c r="B197" s="8" t="s">
        <v>301</v>
      </c>
      <c r="C197" s="336" t="s">
        <v>1052</v>
      </c>
      <c r="D197" s="37"/>
      <c r="F197" s="33"/>
      <c r="H197" s="57"/>
    </row>
    <row r="198" spans="1:6" ht="12.75">
      <c r="A198" s="2"/>
      <c r="B198" s="54"/>
      <c r="C198" s="116"/>
      <c r="D198" s="116"/>
      <c r="F198" s="33"/>
    </row>
    <row r="199" spans="1:6" ht="12.75">
      <c r="A199" s="2" t="s">
        <v>643</v>
      </c>
      <c r="B199" s="562" t="s">
        <v>18</v>
      </c>
      <c r="C199" s="457"/>
      <c r="D199" s="457"/>
      <c r="F199" s="33"/>
    </row>
    <row r="200" spans="1:6" ht="27" customHeight="1">
      <c r="A200" s="2" t="s">
        <v>643</v>
      </c>
      <c r="B200" s="270" t="s">
        <v>19</v>
      </c>
      <c r="C200" s="339" t="s">
        <v>1052</v>
      </c>
      <c r="D200" s="116"/>
      <c r="F200" s="33"/>
    </row>
    <row r="201" spans="1:6" ht="12.75">
      <c r="A201" s="2" t="s">
        <v>643</v>
      </c>
      <c r="B201" s="270" t="s">
        <v>20</v>
      </c>
      <c r="C201" s="245"/>
      <c r="D201" s="116"/>
      <c r="F201" s="33"/>
    </row>
    <row r="202" spans="1:6" ht="12.75">
      <c r="A202" s="2" t="s">
        <v>643</v>
      </c>
      <c r="B202" s="270" t="s">
        <v>21</v>
      </c>
      <c r="C202" s="245"/>
      <c r="D202" s="116"/>
      <c r="F202" s="33"/>
    </row>
    <row r="203" spans="2:6" ht="12.75">
      <c r="B203" s="54"/>
      <c r="C203" s="116"/>
      <c r="D203" s="116"/>
      <c r="F203" s="33"/>
    </row>
    <row r="204" spans="1:6" ht="12.75">
      <c r="A204" s="2" t="s">
        <v>643</v>
      </c>
      <c r="B204" s="69"/>
      <c r="C204" s="37" t="s">
        <v>516</v>
      </c>
      <c r="D204" s="37" t="s">
        <v>517</v>
      </c>
      <c r="F204" s="33"/>
    </row>
    <row r="205" spans="1:6" ht="38.25">
      <c r="A205" s="2" t="s">
        <v>643</v>
      </c>
      <c r="B205" s="270" t="s">
        <v>22</v>
      </c>
      <c r="C205" s="37"/>
      <c r="D205" s="336" t="s">
        <v>1052</v>
      </c>
      <c r="F205" s="33"/>
    </row>
    <row r="206" ht="12.75">
      <c r="F206" s="36"/>
    </row>
    <row r="207" spans="1:6" ht="12.75">
      <c r="A207" s="2" t="s">
        <v>644</v>
      </c>
      <c r="B207" s="3" t="s">
        <v>302</v>
      </c>
      <c r="F207" s="36"/>
    </row>
    <row r="208" spans="1:7" ht="12.75">
      <c r="A208" s="2" t="s">
        <v>644</v>
      </c>
      <c r="B208" s="69"/>
      <c r="C208" s="37" t="s">
        <v>516</v>
      </c>
      <c r="D208" s="37" t="s">
        <v>517</v>
      </c>
      <c r="E208" s="14"/>
      <c r="F208" s="14"/>
      <c r="G208" s="57"/>
    </row>
    <row r="209" spans="1:8" ht="25.5">
      <c r="A209" s="2" t="s">
        <v>644</v>
      </c>
      <c r="B209" s="47" t="s">
        <v>303</v>
      </c>
      <c r="C209" s="9"/>
      <c r="D209" s="342" t="s">
        <v>1052</v>
      </c>
      <c r="F209" s="33"/>
      <c r="H209" s="57"/>
    </row>
    <row r="210" spans="1:6" ht="12.75">
      <c r="A210" s="2" t="s">
        <v>644</v>
      </c>
      <c r="B210" s="82" t="s">
        <v>820</v>
      </c>
      <c r="C210" s="115"/>
      <c r="F210" s="36"/>
    </row>
    <row r="211" spans="1:6" ht="12.75">
      <c r="A211" s="2" t="s">
        <v>644</v>
      </c>
      <c r="B211" s="82" t="s">
        <v>821</v>
      </c>
      <c r="C211" s="115">
        <v>41306</v>
      </c>
      <c r="F211" s="36"/>
    </row>
    <row r="212" spans="2:6" ht="12.75">
      <c r="B212" s="58"/>
      <c r="F212" s="36"/>
    </row>
    <row r="213" spans="1:7" ht="12.75">
      <c r="A213" s="2" t="s">
        <v>645</v>
      </c>
      <c r="B213" s="487"/>
      <c r="C213" s="488"/>
      <c r="D213" s="489"/>
      <c r="E213" s="37" t="s">
        <v>516</v>
      </c>
      <c r="F213" s="37" t="s">
        <v>517</v>
      </c>
      <c r="G213" s="57"/>
    </row>
    <row r="214" spans="1:8" ht="12.75">
      <c r="A214" s="2" t="s">
        <v>645</v>
      </c>
      <c r="B214" s="559" t="s">
        <v>23</v>
      </c>
      <c r="C214" s="560"/>
      <c r="D214" s="561"/>
      <c r="E214" s="336" t="s">
        <v>1052</v>
      </c>
      <c r="F214" s="37"/>
      <c r="H214" s="57"/>
    </row>
    <row r="215" ht="28.5" customHeight="1">
      <c r="F215" s="36"/>
    </row>
    <row r="216" spans="1:6" ht="12.75">
      <c r="A216" s="2" t="s">
        <v>646</v>
      </c>
      <c r="B216" s="59" t="s">
        <v>822</v>
      </c>
      <c r="F216" s="36"/>
    </row>
    <row r="217" spans="1:6" ht="25.5">
      <c r="A217" s="2" t="s">
        <v>646</v>
      </c>
      <c r="B217" s="47" t="s">
        <v>823</v>
      </c>
      <c r="C217" s="343">
        <v>41548</v>
      </c>
      <c r="D217" s="51"/>
      <c r="E217" s="36"/>
      <c r="F217" s="36"/>
    </row>
    <row r="218" spans="1:6" ht="12.75">
      <c r="A218" s="2" t="s">
        <v>646</v>
      </c>
      <c r="B218" s="82" t="s">
        <v>824</v>
      </c>
      <c r="C218" s="9"/>
      <c r="D218" s="51"/>
      <c r="E218" s="36"/>
      <c r="F218" s="36"/>
    </row>
    <row r="219" spans="1:6" ht="12.75">
      <c r="A219" s="2" t="s">
        <v>646</v>
      </c>
      <c r="B219" s="83" t="s">
        <v>825</v>
      </c>
      <c r="C219" s="84"/>
      <c r="D219" s="51"/>
      <c r="E219" s="36"/>
      <c r="F219" s="36"/>
    </row>
    <row r="220" spans="1:6" ht="12.75">
      <c r="A220" s="2"/>
      <c r="B220" s="85"/>
      <c r="C220" s="71"/>
      <c r="D220" s="51"/>
      <c r="E220" s="36"/>
      <c r="F220" s="36"/>
    </row>
    <row r="221" spans="2:6" ht="12.75">
      <c r="B221" s="36"/>
      <c r="C221" s="36"/>
      <c r="D221" s="36"/>
      <c r="E221" s="36"/>
      <c r="F221" s="36"/>
    </row>
    <row r="222" spans="1:6" ht="12.75">
      <c r="A222" s="2" t="s">
        <v>647</v>
      </c>
      <c r="B222" s="3" t="s">
        <v>719</v>
      </c>
      <c r="F222" s="36"/>
    </row>
    <row r="223" spans="1:6" ht="12.75">
      <c r="A223" s="2" t="s">
        <v>647</v>
      </c>
      <c r="B223" s="98" t="s">
        <v>351</v>
      </c>
      <c r="C223" s="115"/>
      <c r="F223" s="36"/>
    </row>
    <row r="224" spans="1:6" ht="12.75">
      <c r="A224" s="2" t="s">
        <v>647</v>
      </c>
      <c r="B224" s="98" t="s">
        <v>352</v>
      </c>
      <c r="C224" s="95"/>
      <c r="F224" s="36"/>
    </row>
    <row r="225" spans="1:6" ht="38.25">
      <c r="A225" s="2" t="s">
        <v>647</v>
      </c>
      <c r="B225" s="98" t="s">
        <v>353</v>
      </c>
      <c r="C225" s="114">
        <v>2</v>
      </c>
      <c r="F225" s="36"/>
    </row>
    <row r="226" spans="1:6" ht="12.75">
      <c r="A226" s="2" t="s">
        <v>647</v>
      </c>
      <c r="B226" s="83" t="s">
        <v>825</v>
      </c>
      <c r="C226" s="84"/>
      <c r="F226" s="36"/>
    </row>
    <row r="227" spans="1:6" ht="12.75">
      <c r="A227" s="2"/>
      <c r="B227" s="248"/>
      <c r="C227" s="249"/>
      <c r="F227" s="36"/>
    </row>
    <row r="228" spans="1:6" ht="12.75">
      <c r="A228" s="2" t="s">
        <v>647</v>
      </c>
      <c r="B228" s="564" t="s">
        <v>477</v>
      </c>
      <c r="C228" s="565"/>
      <c r="D228" s="115"/>
      <c r="F228" s="36"/>
    </row>
    <row r="229" spans="1:6" ht="12.75">
      <c r="A229" s="2" t="s">
        <v>647</v>
      </c>
      <c r="B229" s="564" t="s">
        <v>24</v>
      </c>
      <c r="C229" s="565"/>
      <c r="D229" s="115"/>
      <c r="F229" s="36"/>
    </row>
    <row r="230" spans="1:6" ht="12.75">
      <c r="A230" s="2" t="s">
        <v>647</v>
      </c>
      <c r="B230" s="564" t="s">
        <v>25</v>
      </c>
      <c r="C230" s="565"/>
      <c r="F230" s="36"/>
    </row>
    <row r="231" spans="1:6" ht="12.75">
      <c r="A231" s="2" t="s">
        <v>647</v>
      </c>
      <c r="B231" s="287" t="s">
        <v>26</v>
      </c>
      <c r="C231" s="115"/>
      <c r="F231" s="36"/>
    </row>
    <row r="232" spans="1:6" ht="12.75">
      <c r="A232" s="2" t="s">
        <v>647</v>
      </c>
      <c r="B232" s="287" t="s">
        <v>27</v>
      </c>
      <c r="C232" s="115"/>
      <c r="F232" s="36"/>
    </row>
    <row r="233" spans="1:6" ht="12.75">
      <c r="A233" s="2" t="s">
        <v>647</v>
      </c>
      <c r="B233" s="288" t="s">
        <v>28</v>
      </c>
      <c r="C233" s="115"/>
      <c r="D233" s="36"/>
      <c r="E233" s="36"/>
      <c r="F233" s="36"/>
    </row>
    <row r="234" ht="12.75">
      <c r="F234" s="36"/>
    </row>
    <row r="235" spans="1:6" ht="12.75">
      <c r="A235" s="2" t="s">
        <v>648</v>
      </c>
      <c r="B235" s="3" t="s">
        <v>304</v>
      </c>
      <c r="F235" s="36"/>
    </row>
    <row r="236" spans="1:6" ht="12.75">
      <c r="A236" s="2" t="s">
        <v>648</v>
      </c>
      <c r="B236" s="487"/>
      <c r="C236" s="488"/>
      <c r="D236" s="489"/>
      <c r="E236" s="37" t="s">
        <v>516</v>
      </c>
      <c r="F236" s="37" t="s">
        <v>517</v>
      </c>
    </row>
    <row r="237" spans="1:6" ht="29.25" customHeight="1">
      <c r="A237" s="2" t="s">
        <v>648</v>
      </c>
      <c r="B237" s="459" t="s">
        <v>305</v>
      </c>
      <c r="C237" s="490"/>
      <c r="D237" s="491"/>
      <c r="E237" s="336" t="s">
        <v>1052</v>
      </c>
      <c r="F237" s="37"/>
    </row>
    <row r="238" spans="1:6" ht="12.75">
      <c r="A238" s="2" t="s">
        <v>648</v>
      </c>
      <c r="B238" s="492" t="s">
        <v>306</v>
      </c>
      <c r="C238" s="492"/>
      <c r="D238" s="100"/>
      <c r="F238" s="33"/>
    </row>
    <row r="239" ht="12.75">
      <c r="F239" s="36"/>
    </row>
    <row r="240" spans="1:6" ht="12.75">
      <c r="A240" s="2" t="s">
        <v>649</v>
      </c>
      <c r="B240" s="3" t="s">
        <v>307</v>
      </c>
      <c r="F240" s="36"/>
    </row>
    <row r="241" spans="1:6" ht="12.75">
      <c r="A241" s="2" t="s">
        <v>649</v>
      </c>
      <c r="B241" s="487"/>
      <c r="C241" s="488"/>
      <c r="D241" s="489"/>
      <c r="E241" s="37" t="s">
        <v>516</v>
      </c>
      <c r="F241" s="37" t="s">
        <v>517</v>
      </c>
    </row>
    <row r="242" spans="1:6" ht="45.75" customHeight="1">
      <c r="A242" s="2" t="s">
        <v>649</v>
      </c>
      <c r="B242" s="459" t="s">
        <v>863</v>
      </c>
      <c r="C242" s="490"/>
      <c r="D242" s="491"/>
      <c r="E242" s="37"/>
      <c r="F242" s="336" t="s">
        <v>1052</v>
      </c>
    </row>
    <row r="243" ht="40.5" customHeight="1">
      <c r="F243" s="36"/>
    </row>
    <row r="244" spans="1:6" ht="12.75">
      <c r="A244" s="2" t="s">
        <v>650</v>
      </c>
      <c r="B244" s="299" t="s">
        <v>720</v>
      </c>
      <c r="C244" s="563" t="s">
        <v>474</v>
      </c>
      <c r="D244" s="545"/>
      <c r="E244" s="272" t="s">
        <v>615</v>
      </c>
      <c r="F244" s="36"/>
    </row>
    <row r="245" ht="12.75">
      <c r="F245" s="36"/>
    </row>
    <row r="246" spans="2:6" ht="15.75">
      <c r="B246" s="25" t="s">
        <v>308</v>
      </c>
      <c r="F246" s="36"/>
    </row>
    <row r="247" spans="1:6" ht="12.75">
      <c r="A247" s="2" t="s">
        <v>651</v>
      </c>
      <c r="B247" s="3" t="s">
        <v>518</v>
      </c>
      <c r="F247" s="36"/>
    </row>
    <row r="248" spans="1:6" ht="12.75">
      <c r="A248" s="2" t="s">
        <v>651</v>
      </c>
      <c r="B248" s="487"/>
      <c r="C248" s="488"/>
      <c r="D248" s="489"/>
      <c r="E248" s="37" t="s">
        <v>516</v>
      </c>
      <c r="F248" s="37" t="s">
        <v>517</v>
      </c>
    </row>
    <row r="249" spans="1:6" ht="65.25" customHeight="1">
      <c r="A249" s="2" t="s">
        <v>651</v>
      </c>
      <c r="B249" s="459" t="s">
        <v>519</v>
      </c>
      <c r="C249" s="490"/>
      <c r="D249" s="491"/>
      <c r="E249" s="37"/>
      <c r="F249" s="336" t="s">
        <v>1052</v>
      </c>
    </row>
    <row r="250" spans="1:6" ht="12.75">
      <c r="A250" s="2" t="s">
        <v>651</v>
      </c>
      <c r="B250" s="495" t="s">
        <v>520</v>
      </c>
      <c r="C250" s="495"/>
      <c r="D250" s="535"/>
      <c r="E250" s="116"/>
      <c r="F250" s="116"/>
    </row>
    <row r="251" spans="1:6" ht="12.75">
      <c r="A251" s="2" t="s">
        <v>651</v>
      </c>
      <c r="B251" s="493" t="s">
        <v>521</v>
      </c>
      <c r="C251" s="493"/>
      <c r="D251" s="493"/>
      <c r="E251" s="115"/>
      <c r="F251" s="116"/>
    </row>
    <row r="252" spans="1:6" ht="12.75">
      <c r="A252" s="2" t="s">
        <v>651</v>
      </c>
      <c r="B252" s="493" t="s">
        <v>522</v>
      </c>
      <c r="C252" s="493"/>
      <c r="D252" s="493"/>
      <c r="E252" s="115"/>
      <c r="F252" s="116"/>
    </row>
    <row r="253" spans="1:6" ht="12.75">
      <c r="A253" s="2" t="s">
        <v>651</v>
      </c>
      <c r="B253" s="493" t="s">
        <v>523</v>
      </c>
      <c r="C253" s="493"/>
      <c r="D253" s="493"/>
      <c r="E253" s="115"/>
      <c r="F253" s="116"/>
    </row>
    <row r="254" spans="1:6" ht="12.75">
      <c r="A254" s="2" t="s">
        <v>651</v>
      </c>
      <c r="B254" s="493" t="s">
        <v>524</v>
      </c>
      <c r="C254" s="493"/>
      <c r="D254" s="493"/>
      <c r="E254" s="115"/>
      <c r="F254" s="116"/>
    </row>
    <row r="255" spans="1:6" ht="12.75">
      <c r="A255" s="2" t="s">
        <v>651</v>
      </c>
      <c r="B255" s="556" t="s">
        <v>1010</v>
      </c>
      <c r="C255" s="556"/>
      <c r="D255" s="556"/>
      <c r="E255" s="116"/>
      <c r="F255" s="116"/>
    </row>
    <row r="256" spans="1:6" ht="12.75">
      <c r="A256" s="2" t="s">
        <v>651</v>
      </c>
      <c r="B256" s="493" t="s">
        <v>525</v>
      </c>
      <c r="C256" s="493"/>
      <c r="D256" s="493"/>
      <c r="E256" s="117"/>
      <c r="F256" s="116"/>
    </row>
    <row r="257" spans="1:6" ht="12.75">
      <c r="A257" s="2" t="s">
        <v>651</v>
      </c>
      <c r="B257" s="501" t="s">
        <v>526</v>
      </c>
      <c r="C257" s="501"/>
      <c r="D257" s="501"/>
      <c r="E257" s="118"/>
      <c r="F257" s="116"/>
    </row>
    <row r="258" spans="1:6" ht="12.75">
      <c r="A258" s="2" t="s">
        <v>651</v>
      </c>
      <c r="B258" s="494" t="s">
        <v>527</v>
      </c>
      <c r="C258" s="495"/>
      <c r="D258" s="495"/>
      <c r="E258" s="496"/>
      <c r="F258" s="497"/>
    </row>
    <row r="259" spans="1:6" ht="12.75">
      <c r="A259" s="2"/>
      <c r="B259" s="498"/>
      <c r="C259" s="499"/>
      <c r="D259" s="499"/>
      <c r="E259" s="499"/>
      <c r="F259" s="500"/>
    </row>
    <row r="260" ht="12.75">
      <c r="F260" s="36"/>
    </row>
    <row r="261" spans="1:6" ht="12.75">
      <c r="A261" s="2" t="s">
        <v>652</v>
      </c>
      <c r="B261" s="3" t="s">
        <v>309</v>
      </c>
      <c r="F261" s="36"/>
    </row>
    <row r="262" spans="1:6" ht="12.75">
      <c r="A262" s="2" t="s">
        <v>652</v>
      </c>
      <c r="B262" s="487"/>
      <c r="C262" s="488"/>
      <c r="D262" s="489"/>
      <c r="E262" s="37" t="s">
        <v>516</v>
      </c>
      <c r="F262" s="37" t="s">
        <v>517</v>
      </c>
    </row>
    <row r="263" spans="1:6" ht="63" customHeight="1">
      <c r="A263" s="2" t="s">
        <v>652</v>
      </c>
      <c r="B263" s="459" t="s">
        <v>29</v>
      </c>
      <c r="C263" s="490"/>
      <c r="D263" s="491"/>
      <c r="E263" s="336" t="s">
        <v>1052</v>
      </c>
      <c r="F263" s="37"/>
    </row>
    <row r="264" spans="1:5" ht="12.75">
      <c r="A264" s="2" t="s">
        <v>652</v>
      </c>
      <c r="B264" s="495" t="s">
        <v>520</v>
      </c>
      <c r="C264" s="495"/>
      <c r="D264" s="535"/>
      <c r="E264" s="116"/>
    </row>
    <row r="265" spans="1:5" ht="12.75">
      <c r="A265" s="2" t="s">
        <v>652</v>
      </c>
      <c r="B265" s="493" t="s">
        <v>528</v>
      </c>
      <c r="C265" s="493"/>
      <c r="D265" s="493"/>
      <c r="E265" s="115">
        <v>41593</v>
      </c>
    </row>
    <row r="266" spans="1:5" ht="12.75">
      <c r="A266" s="2" t="s">
        <v>652</v>
      </c>
      <c r="B266" s="493" t="s">
        <v>529</v>
      </c>
      <c r="C266" s="493"/>
      <c r="D266" s="493"/>
      <c r="E266" s="115">
        <v>41623</v>
      </c>
    </row>
    <row r="267" ht="12.75">
      <c r="F267" s="36"/>
    </row>
    <row r="268" spans="1:7" ht="12.75">
      <c r="A268" s="2" t="s">
        <v>652</v>
      </c>
      <c r="B268" s="457" t="s">
        <v>30</v>
      </c>
      <c r="C268" s="457"/>
      <c r="D268" s="457"/>
      <c r="E268" s="457"/>
      <c r="F268" s="457"/>
      <c r="G268" s="457"/>
    </row>
    <row r="269" spans="1:6" ht="12.75">
      <c r="A269" s="2" t="s">
        <v>652</v>
      </c>
      <c r="B269" s="289" t="s">
        <v>516</v>
      </c>
      <c r="C269" s="289" t="s">
        <v>517</v>
      </c>
      <c r="F269" s="36"/>
    </row>
    <row r="270" spans="1:3" ht="12.75">
      <c r="A270" s="2" t="s">
        <v>652</v>
      </c>
      <c r="B270" s="289"/>
      <c r="C270" s="344" t="s">
        <v>1052</v>
      </c>
    </row>
    <row r="271" ht="12.75"/>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59:D59"/>
    <mergeCell ref="B20:D20"/>
    <mergeCell ref="B21:D21"/>
    <mergeCell ref="B22:D22"/>
    <mergeCell ref="B23:D23"/>
    <mergeCell ref="B34:F34"/>
    <mergeCell ref="B30:C30"/>
    <mergeCell ref="B31:C31"/>
    <mergeCell ref="B32:C32"/>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showRowColHeaders="0" view="pageLayout" showRuler="0" workbookViewId="0" topLeftCell="A1">
      <selection activeCell="F6" sqref="F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s>
  <sheetData>
    <row r="1" spans="1:7" ht="18">
      <c r="A1" s="446" t="s">
        <v>530</v>
      </c>
      <c r="B1" s="446"/>
      <c r="C1" s="446"/>
      <c r="D1" s="446"/>
      <c r="E1" s="446"/>
      <c r="F1" s="446"/>
      <c r="G1" s="446"/>
    </row>
    <row r="2" ht="12.75"/>
    <row r="3" ht="15.75">
      <c r="B3" s="25" t="s">
        <v>531</v>
      </c>
    </row>
    <row r="4" spans="1:7" ht="12.75">
      <c r="A4" s="2" t="s">
        <v>63</v>
      </c>
      <c r="B4" s="487"/>
      <c r="C4" s="488"/>
      <c r="D4" s="489"/>
      <c r="E4" s="37" t="s">
        <v>516</v>
      </c>
      <c r="F4" s="37" t="s">
        <v>517</v>
      </c>
      <c r="G4" s="122"/>
    </row>
    <row r="5" spans="1:7" ht="26.25" customHeight="1">
      <c r="A5" s="2" t="s">
        <v>63</v>
      </c>
      <c r="B5" s="459" t="s">
        <v>61</v>
      </c>
      <c r="C5" s="490"/>
      <c r="D5" s="491"/>
      <c r="E5" s="336" t="s">
        <v>1052</v>
      </c>
      <c r="F5" s="37"/>
      <c r="G5" s="51"/>
    </row>
    <row r="6" spans="1:7" ht="41.25" customHeight="1">
      <c r="A6" s="2" t="s">
        <v>63</v>
      </c>
      <c r="B6" s="459" t="s">
        <v>62</v>
      </c>
      <c r="C6" s="490"/>
      <c r="D6" s="491"/>
      <c r="E6" s="336" t="s">
        <v>1052</v>
      </c>
      <c r="F6" s="37"/>
      <c r="G6" s="36"/>
    </row>
    <row r="7" spans="2:7" ht="12.75">
      <c r="B7" s="99"/>
      <c r="C7" s="99"/>
      <c r="D7" s="99"/>
      <c r="E7" s="116"/>
      <c r="F7" s="116"/>
      <c r="G7" s="36"/>
    </row>
    <row r="8" spans="1:7" ht="29.25" customHeight="1">
      <c r="A8" s="2" t="s">
        <v>64</v>
      </c>
      <c r="B8" s="571" t="s">
        <v>1011</v>
      </c>
      <c r="C8" s="571"/>
      <c r="D8" s="571"/>
      <c r="E8" s="571"/>
      <c r="F8" s="571"/>
      <c r="G8" s="571"/>
    </row>
    <row r="9" spans="1:6" ht="25.5">
      <c r="A9" s="2" t="s">
        <v>64</v>
      </c>
      <c r="B9" s="123"/>
      <c r="C9" s="130" t="s">
        <v>532</v>
      </c>
      <c r="D9" s="130" t="s">
        <v>273</v>
      </c>
      <c r="E9" s="130" t="s">
        <v>274</v>
      </c>
      <c r="F9" s="119"/>
    </row>
    <row r="10" spans="1:6" ht="12.75">
      <c r="A10" s="2" t="s">
        <v>64</v>
      </c>
      <c r="B10" s="17" t="s">
        <v>251</v>
      </c>
      <c r="C10" s="424">
        <v>141</v>
      </c>
      <c r="D10" s="424">
        <v>93</v>
      </c>
      <c r="E10" s="424">
        <v>53</v>
      </c>
      <c r="F10" s="120"/>
    </row>
    <row r="11" spans="1:6" ht="12.75">
      <c r="A11" s="2" t="s">
        <v>64</v>
      </c>
      <c r="B11" s="17" t="s">
        <v>252</v>
      </c>
      <c r="C11" s="424">
        <v>196</v>
      </c>
      <c r="D11" s="424">
        <v>147</v>
      </c>
      <c r="E11" s="424">
        <v>53</v>
      </c>
      <c r="F11" s="120"/>
    </row>
    <row r="12" spans="1:6" ht="12.75">
      <c r="A12" s="2" t="s">
        <v>64</v>
      </c>
      <c r="B12" s="19" t="s">
        <v>275</v>
      </c>
      <c r="C12" s="121">
        <f>SUM(C10:C11)</f>
        <v>337</v>
      </c>
      <c r="D12" s="121">
        <f>SUM(D10:D11)</f>
        <v>240</v>
      </c>
      <c r="E12" s="121">
        <f>SUM(E10:E11)</f>
        <v>106</v>
      </c>
      <c r="F12" s="120"/>
    </row>
    <row r="13" ht="12.75"/>
    <row r="14" spans="2:3" ht="15.75">
      <c r="B14" s="570" t="s">
        <v>276</v>
      </c>
      <c r="C14" s="509"/>
    </row>
    <row r="15" spans="1:4" ht="12.75">
      <c r="A15" s="2" t="s">
        <v>65</v>
      </c>
      <c r="B15" s="573" t="s">
        <v>277</v>
      </c>
      <c r="C15" s="573"/>
      <c r="D15" s="573"/>
    </row>
    <row r="16" spans="1:3" ht="15">
      <c r="A16" s="2" t="s">
        <v>65</v>
      </c>
      <c r="B16" s="124" t="s">
        <v>278</v>
      </c>
      <c r="C16" s="126" t="s">
        <v>1052</v>
      </c>
    </row>
    <row r="17" spans="1:2" ht="12.75">
      <c r="A17" s="2" t="s">
        <v>65</v>
      </c>
      <c r="B17" s="124" t="s">
        <v>68</v>
      </c>
    </row>
    <row r="18" spans="1:3" ht="15">
      <c r="A18" s="2" t="s">
        <v>65</v>
      </c>
      <c r="B18" s="124" t="s">
        <v>279</v>
      </c>
      <c r="C18" s="126" t="s">
        <v>1052</v>
      </c>
    </row>
    <row r="19" spans="1:3" ht="15">
      <c r="A19" s="2" t="s">
        <v>65</v>
      </c>
      <c r="B19" s="124" t="s">
        <v>280</v>
      </c>
      <c r="C19" s="126"/>
    </row>
    <row r="20" ht="12.75"/>
    <row r="21" spans="1:7" ht="12.75" customHeight="1">
      <c r="A21" s="2" t="s">
        <v>66</v>
      </c>
      <c r="B21" s="487"/>
      <c r="C21" s="488"/>
      <c r="D21" s="489"/>
      <c r="E21" s="37" t="s">
        <v>516</v>
      </c>
      <c r="F21" s="37" t="s">
        <v>517</v>
      </c>
      <c r="G21" s="33"/>
    </row>
    <row r="22" spans="1:7" ht="40.5" customHeight="1">
      <c r="A22" s="2" t="s">
        <v>66</v>
      </c>
      <c r="B22" s="459" t="s">
        <v>281</v>
      </c>
      <c r="C22" s="490"/>
      <c r="D22" s="491"/>
      <c r="E22" s="336" t="s">
        <v>1052</v>
      </c>
      <c r="F22" s="37"/>
      <c r="G22" s="33"/>
    </row>
    <row r="23" spans="1:7" ht="24.75" customHeight="1">
      <c r="A23" s="2" t="s">
        <v>66</v>
      </c>
      <c r="B23" s="493" t="s">
        <v>69</v>
      </c>
      <c r="C23" s="493"/>
      <c r="D23" s="493"/>
      <c r="E23" s="345" t="s">
        <v>1071</v>
      </c>
      <c r="F23" s="116"/>
      <c r="G23" s="33"/>
    </row>
    <row r="24" ht="12.75"/>
    <row r="25" spans="1:6" ht="12.75">
      <c r="A25" s="2" t="s">
        <v>67</v>
      </c>
      <c r="B25" s="572" t="s">
        <v>499</v>
      </c>
      <c r="C25" s="547"/>
      <c r="D25" s="547"/>
      <c r="E25" s="547"/>
      <c r="F25" s="86"/>
    </row>
    <row r="26" spans="1:7" ht="22.5">
      <c r="A26" s="2" t="s">
        <v>67</v>
      </c>
      <c r="B26" s="125"/>
      <c r="C26" s="127" t="s">
        <v>500</v>
      </c>
      <c r="D26" s="127" t="s">
        <v>501</v>
      </c>
      <c r="E26" s="127" t="s">
        <v>502</v>
      </c>
      <c r="F26" s="127" t="s">
        <v>503</v>
      </c>
      <c r="G26" s="127" t="s">
        <v>504</v>
      </c>
    </row>
    <row r="27" spans="1:7" ht="12.75">
      <c r="A27" s="2" t="s">
        <v>67</v>
      </c>
      <c r="B27" s="8" t="s">
        <v>505</v>
      </c>
      <c r="C27" s="37"/>
      <c r="D27" s="37"/>
      <c r="E27" s="37"/>
      <c r="F27" s="336" t="s">
        <v>1052</v>
      </c>
      <c r="G27" s="37"/>
    </row>
    <row r="28" spans="1:7" ht="12.75">
      <c r="A28" s="2" t="s">
        <v>67</v>
      </c>
      <c r="B28" s="8" t="s">
        <v>506</v>
      </c>
      <c r="C28" s="336" t="s">
        <v>1052</v>
      </c>
      <c r="D28" s="37"/>
      <c r="E28" s="37"/>
      <c r="F28" s="37"/>
      <c r="G28" s="37"/>
    </row>
    <row r="29" spans="1:7" ht="25.5">
      <c r="A29" s="2" t="s">
        <v>67</v>
      </c>
      <c r="B29" s="8" t="s">
        <v>507</v>
      </c>
      <c r="C29" s="336" t="s">
        <v>1052</v>
      </c>
      <c r="D29" s="37"/>
      <c r="E29" s="37"/>
      <c r="F29" s="37"/>
      <c r="G29" s="37"/>
    </row>
    <row r="30" spans="1:7" ht="12.75">
      <c r="A30" s="2" t="s">
        <v>67</v>
      </c>
      <c r="B30" s="8" t="s">
        <v>948</v>
      </c>
      <c r="C30" s="37"/>
      <c r="D30" s="336" t="s">
        <v>1052</v>
      </c>
      <c r="E30" s="37"/>
      <c r="F30" s="37"/>
      <c r="G30" s="37"/>
    </row>
    <row r="31" spans="1:7" ht="12.75">
      <c r="A31" s="2" t="s">
        <v>67</v>
      </c>
      <c r="B31" s="8" t="s">
        <v>946</v>
      </c>
      <c r="C31" s="37"/>
      <c r="D31" s="37"/>
      <c r="E31" s="37"/>
      <c r="F31" s="336" t="s">
        <v>1052</v>
      </c>
      <c r="G31" s="37"/>
    </row>
    <row r="32" spans="1:7" ht="40.5" customHeight="1">
      <c r="A32" s="2" t="s">
        <v>67</v>
      </c>
      <c r="B32" s="8" t="s">
        <v>508</v>
      </c>
      <c r="C32" s="336" t="s">
        <v>1052</v>
      </c>
      <c r="D32" s="37"/>
      <c r="E32" s="37"/>
      <c r="F32" s="37"/>
      <c r="G32" s="37"/>
    </row>
    <row r="33" ht="12.75"/>
    <row r="34" spans="1:7" ht="27" customHeight="1">
      <c r="A34" s="2" t="s">
        <v>72</v>
      </c>
      <c r="B34" s="493" t="s">
        <v>70</v>
      </c>
      <c r="C34" s="493"/>
      <c r="D34" s="493"/>
      <c r="E34" s="128"/>
      <c r="F34" s="74"/>
      <c r="G34" s="33"/>
    </row>
    <row r="35" ht="12.75"/>
    <row r="36" spans="1:7" ht="26.25" customHeight="1">
      <c r="A36" s="2" t="s">
        <v>73</v>
      </c>
      <c r="B36" s="493" t="s">
        <v>71</v>
      </c>
      <c r="C36" s="493"/>
      <c r="D36" s="493"/>
      <c r="E36" s="128">
        <v>2.6</v>
      </c>
      <c r="F36" s="74"/>
      <c r="G36" s="33"/>
    </row>
    <row r="37" ht="12.75"/>
    <row r="38" spans="1:7" ht="12.75">
      <c r="A38" s="2" t="s">
        <v>74</v>
      </c>
      <c r="B38" s="494" t="s">
        <v>509</v>
      </c>
      <c r="C38" s="495"/>
      <c r="D38" s="495"/>
      <c r="E38" s="495"/>
      <c r="F38" s="495"/>
      <c r="G38" s="566"/>
    </row>
    <row r="39" spans="1:7" ht="12.75">
      <c r="A39" s="2"/>
      <c r="B39" s="567"/>
      <c r="C39" s="568"/>
      <c r="D39" s="568"/>
      <c r="E39" s="568"/>
      <c r="F39" s="568"/>
      <c r="G39" s="569"/>
    </row>
    <row r="40" ht="12.75"/>
    <row r="41" spans="1:7" ht="37.5" customHeight="1">
      <c r="A41" s="2" t="s">
        <v>76</v>
      </c>
      <c r="B41" s="568" t="s">
        <v>75</v>
      </c>
      <c r="C41" s="568"/>
      <c r="D41" s="568"/>
      <c r="E41" s="568"/>
      <c r="F41" s="568"/>
      <c r="G41" s="568"/>
    </row>
    <row r="42" spans="1:7" ht="22.5">
      <c r="A42" s="2" t="s">
        <v>76</v>
      </c>
      <c r="B42" s="125"/>
      <c r="C42" s="230" t="s">
        <v>510</v>
      </c>
      <c r="D42" s="230" t="s">
        <v>511</v>
      </c>
      <c r="E42" s="230" t="s">
        <v>512</v>
      </c>
      <c r="F42" s="230" t="s">
        <v>513</v>
      </c>
      <c r="G42" s="230" t="s">
        <v>514</v>
      </c>
    </row>
    <row r="43" spans="1:7" ht="12.75">
      <c r="A43" s="2" t="s">
        <v>76</v>
      </c>
      <c r="B43" s="9" t="s">
        <v>278</v>
      </c>
      <c r="C43" s="346" t="s">
        <v>1072</v>
      </c>
      <c r="D43" s="346" t="s">
        <v>1073</v>
      </c>
      <c r="E43" s="129"/>
      <c r="F43" s="129"/>
      <c r="G43" s="347" t="s">
        <v>1052</v>
      </c>
    </row>
    <row r="44" spans="1:7" ht="12.75">
      <c r="A44" s="2" t="s">
        <v>76</v>
      </c>
      <c r="B44" s="9" t="s">
        <v>68</v>
      </c>
      <c r="C44" s="129"/>
      <c r="D44" s="129"/>
      <c r="E44" s="129"/>
      <c r="F44" s="129"/>
      <c r="G44" s="95"/>
    </row>
    <row r="45" spans="1:7" ht="12.75">
      <c r="A45" s="2" t="s">
        <v>76</v>
      </c>
      <c r="B45" s="9" t="s">
        <v>279</v>
      </c>
      <c r="C45" s="346" t="s">
        <v>1054</v>
      </c>
      <c r="D45" s="129"/>
      <c r="E45" s="129"/>
      <c r="F45" s="129"/>
      <c r="G45" s="347" t="s">
        <v>1052</v>
      </c>
    </row>
    <row r="46" spans="1:7" ht="12.75">
      <c r="A46" s="2" t="s">
        <v>76</v>
      </c>
      <c r="B46" s="9" t="s">
        <v>280</v>
      </c>
      <c r="C46" s="129"/>
      <c r="D46" s="129"/>
      <c r="E46" s="129"/>
      <c r="F46" s="129"/>
      <c r="G46" s="95"/>
    </row>
    <row r="47" ht="12.75"/>
    <row r="48" spans="1:7" ht="12.75" customHeight="1">
      <c r="A48" s="2" t="s">
        <v>77</v>
      </c>
      <c r="B48" s="487"/>
      <c r="C48" s="488"/>
      <c r="D48" s="489"/>
      <c r="E48" s="37" t="s">
        <v>516</v>
      </c>
      <c r="F48" s="37" t="s">
        <v>517</v>
      </c>
      <c r="G48" s="122"/>
    </row>
    <row r="49" spans="1:7" ht="26.25" customHeight="1">
      <c r="A49" s="2" t="s">
        <v>77</v>
      </c>
      <c r="B49" s="459" t="s">
        <v>57</v>
      </c>
      <c r="C49" s="490"/>
      <c r="D49" s="491"/>
      <c r="E49" s="37"/>
      <c r="F49" s="336" t="s">
        <v>1052</v>
      </c>
      <c r="G49" s="51"/>
    </row>
    <row r="50" spans="2:6" ht="12.75">
      <c r="B50" s="99"/>
      <c r="C50" s="99"/>
      <c r="D50" s="99"/>
      <c r="E50" s="116"/>
      <c r="F50" s="116"/>
    </row>
    <row r="51" spans="1:7" ht="12.75">
      <c r="A51" s="2" t="s">
        <v>78</v>
      </c>
      <c r="B51" s="494" t="s">
        <v>79</v>
      </c>
      <c r="C51" s="495"/>
      <c r="D51" s="495"/>
      <c r="E51" s="495"/>
      <c r="F51" s="495"/>
      <c r="G51" s="566"/>
    </row>
    <row r="52" spans="1:7" ht="12.75">
      <c r="A52" s="2"/>
      <c r="B52" s="567"/>
      <c r="C52" s="568"/>
      <c r="D52" s="568"/>
      <c r="E52" s="568"/>
      <c r="F52" s="568"/>
      <c r="G52" s="569"/>
    </row>
    <row r="53" ht="12.75"/>
    <row r="54" spans="2:3" ht="15.75">
      <c r="B54" s="570" t="s">
        <v>80</v>
      </c>
      <c r="C54" s="509"/>
    </row>
    <row r="55" spans="1:7" ht="27.75" customHeight="1">
      <c r="A55" s="2" t="s">
        <v>81</v>
      </c>
      <c r="B55" s="493" t="s">
        <v>82</v>
      </c>
      <c r="C55" s="493"/>
      <c r="D55" s="493"/>
      <c r="E55" s="348" t="s">
        <v>1075</v>
      </c>
      <c r="G55" s="33"/>
    </row>
    <row r="56" ht="12.75"/>
    <row r="57" spans="1:6" ht="12.75">
      <c r="A57" s="2" t="s">
        <v>846</v>
      </c>
      <c r="B57" s="487"/>
      <c r="C57" s="488"/>
      <c r="D57" s="489"/>
      <c r="E57" s="37" t="s">
        <v>58</v>
      </c>
      <c r="F57" s="37" t="s">
        <v>83</v>
      </c>
    </row>
    <row r="58" spans="1:6" ht="26.25" customHeight="1">
      <c r="A58" s="2" t="s">
        <v>846</v>
      </c>
      <c r="B58" s="459" t="s">
        <v>845</v>
      </c>
      <c r="C58" s="490"/>
      <c r="D58" s="491"/>
      <c r="E58" s="37">
        <v>64</v>
      </c>
      <c r="F58" s="336" t="s">
        <v>1074</v>
      </c>
    </row>
    <row r="59" ht="12.75"/>
    <row r="60" spans="1:6" ht="12.75">
      <c r="A60" s="2" t="s">
        <v>848</v>
      </c>
      <c r="B60" s="487"/>
      <c r="C60" s="488"/>
      <c r="D60" s="489"/>
      <c r="E60" s="37" t="s">
        <v>58</v>
      </c>
      <c r="F60" s="37" t="s">
        <v>83</v>
      </c>
    </row>
    <row r="61" spans="1:6" ht="27" customHeight="1">
      <c r="A61" s="2" t="s">
        <v>848</v>
      </c>
      <c r="B61" s="459" t="s">
        <v>847</v>
      </c>
      <c r="C61" s="490"/>
      <c r="D61" s="491"/>
      <c r="E61" s="37"/>
      <c r="F61" s="37"/>
    </row>
    <row r="62" spans="2:7" ht="12.75">
      <c r="B62" s="6"/>
      <c r="C62" s="6"/>
      <c r="D62" s="6"/>
      <c r="E62" s="6"/>
      <c r="F62" s="6"/>
      <c r="G62" s="6"/>
    </row>
    <row r="63" spans="1:7" ht="27.75" customHeight="1">
      <c r="A63" s="2" t="s">
        <v>849</v>
      </c>
      <c r="B63" s="493" t="s">
        <v>59</v>
      </c>
      <c r="C63" s="493"/>
      <c r="D63" s="493"/>
      <c r="E63" s="128"/>
      <c r="F63" s="32"/>
      <c r="G63" s="33"/>
    </row>
    <row r="64" spans="1:7" ht="12.75">
      <c r="A64" s="2"/>
      <c r="B64" s="32"/>
      <c r="C64" s="32"/>
      <c r="D64" s="32"/>
      <c r="E64" s="32"/>
      <c r="F64" s="32"/>
      <c r="G64" s="33"/>
    </row>
    <row r="65" spans="1:7" ht="26.25" customHeight="1">
      <c r="A65" s="2" t="s">
        <v>850</v>
      </c>
      <c r="B65" s="493" t="s">
        <v>851</v>
      </c>
      <c r="C65" s="493"/>
      <c r="D65" s="493"/>
      <c r="E65" s="348">
        <v>30</v>
      </c>
      <c r="F65" s="32"/>
      <c r="G65" s="33"/>
    </row>
    <row r="66" spans="1:7" ht="12.75">
      <c r="A66" s="2"/>
      <c r="B66" s="32"/>
      <c r="C66" s="32"/>
      <c r="D66" s="32"/>
      <c r="E66" s="32"/>
      <c r="F66" s="32"/>
      <c r="G66" s="33"/>
    </row>
    <row r="67" spans="1:7" ht="12.75">
      <c r="A67" s="2" t="s">
        <v>852</v>
      </c>
      <c r="B67" s="494" t="s">
        <v>60</v>
      </c>
      <c r="C67" s="495"/>
      <c r="D67" s="495"/>
      <c r="E67" s="495"/>
      <c r="F67" s="495"/>
      <c r="G67" s="566"/>
    </row>
    <row r="68" spans="1:7" ht="12.75">
      <c r="A68" s="2"/>
      <c r="B68" s="567"/>
      <c r="C68" s="568"/>
      <c r="D68" s="568"/>
      <c r="E68" s="568"/>
      <c r="F68" s="568"/>
      <c r="G68" s="569"/>
    </row>
    <row r="69" ht="12.75"/>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showRowColHeaders="0" view="pageLayout" showRuler="0" workbookViewId="0" topLeftCell="A1">
      <selection activeCell="B38" sqref="B38"/>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s>
  <sheetData>
    <row r="1" spans="1:3" ht="18">
      <c r="A1" s="446" t="s">
        <v>826</v>
      </c>
      <c r="B1" s="446"/>
      <c r="C1" s="446"/>
    </row>
    <row r="2" spans="1:3" ht="28.5" customHeight="1">
      <c r="A2" s="2" t="s">
        <v>680</v>
      </c>
      <c r="B2" s="574" t="s">
        <v>827</v>
      </c>
      <c r="C2" s="575"/>
    </row>
    <row r="3" spans="1:3" ht="12.75">
      <c r="A3" s="2" t="s">
        <v>680</v>
      </c>
      <c r="B3" s="9" t="s">
        <v>828</v>
      </c>
      <c r="C3" s="368" t="s">
        <v>1052</v>
      </c>
    </row>
    <row r="4" spans="1:3" ht="12.75">
      <c r="A4" s="2" t="s">
        <v>680</v>
      </c>
      <c r="B4" s="223" t="s">
        <v>475</v>
      </c>
      <c r="C4" s="87"/>
    </row>
    <row r="5" spans="1:3" ht="12.75">
      <c r="A5" s="2" t="s">
        <v>680</v>
      </c>
      <c r="B5" s="9" t="s">
        <v>829</v>
      </c>
      <c r="C5" s="368" t="s">
        <v>1052</v>
      </c>
    </row>
    <row r="6" spans="1:3" ht="12.75">
      <c r="A6" s="2" t="s">
        <v>680</v>
      </c>
      <c r="B6" s="9" t="s">
        <v>830</v>
      </c>
      <c r="C6" s="368" t="s">
        <v>1052</v>
      </c>
    </row>
    <row r="7" spans="1:3" ht="12.75">
      <c r="A7" s="2" t="s">
        <v>680</v>
      </c>
      <c r="B7" s="9" t="s">
        <v>831</v>
      </c>
      <c r="C7" s="368" t="s">
        <v>1052</v>
      </c>
    </row>
    <row r="8" spans="1:3" ht="12.75">
      <c r="A8" s="2" t="s">
        <v>680</v>
      </c>
      <c r="B8" s="9" t="s">
        <v>832</v>
      </c>
      <c r="C8" s="368" t="s">
        <v>1052</v>
      </c>
    </row>
    <row r="9" spans="1:3" ht="12.75">
      <c r="A9" s="2" t="s">
        <v>680</v>
      </c>
      <c r="B9" s="9" t="s">
        <v>833</v>
      </c>
      <c r="C9" s="368" t="s">
        <v>1052</v>
      </c>
    </row>
    <row r="10" spans="1:3" ht="12.75">
      <c r="A10" s="2" t="s">
        <v>680</v>
      </c>
      <c r="B10" s="9" t="s">
        <v>37</v>
      </c>
      <c r="C10" s="368" t="s">
        <v>1052</v>
      </c>
    </row>
    <row r="11" spans="1:3" ht="12.75">
      <c r="A11" s="2" t="s">
        <v>680</v>
      </c>
      <c r="B11" s="9" t="s">
        <v>38</v>
      </c>
      <c r="C11" s="87"/>
    </row>
    <row r="12" spans="1:3" ht="12.75">
      <c r="A12" s="2" t="s">
        <v>680</v>
      </c>
      <c r="B12" s="9" t="s">
        <v>39</v>
      </c>
      <c r="C12" s="368" t="s">
        <v>1052</v>
      </c>
    </row>
    <row r="13" spans="1:3" ht="12.75">
      <c r="A13" s="2" t="s">
        <v>680</v>
      </c>
      <c r="B13" s="9" t="s">
        <v>40</v>
      </c>
      <c r="C13" s="368" t="s">
        <v>1052</v>
      </c>
    </row>
    <row r="14" spans="1:3" ht="12.75">
      <c r="A14" s="2" t="s">
        <v>680</v>
      </c>
      <c r="B14" s="9" t="s">
        <v>41</v>
      </c>
      <c r="C14" s="368" t="s">
        <v>1052</v>
      </c>
    </row>
    <row r="15" spans="1:3" ht="12.75">
      <c r="A15" s="2" t="s">
        <v>680</v>
      </c>
      <c r="B15" s="9" t="s">
        <v>42</v>
      </c>
      <c r="C15" s="87"/>
    </row>
    <row r="16" spans="1:3" ht="12.75">
      <c r="A16" s="2" t="s">
        <v>680</v>
      </c>
      <c r="B16" s="9" t="s">
        <v>43</v>
      </c>
      <c r="C16" s="368" t="s">
        <v>1052</v>
      </c>
    </row>
    <row r="17" spans="1:3" ht="12.75">
      <c r="A17" s="2" t="s">
        <v>680</v>
      </c>
      <c r="B17" s="9" t="s">
        <v>44</v>
      </c>
      <c r="C17" s="368" t="s">
        <v>1052</v>
      </c>
    </row>
    <row r="18" spans="1:3" ht="12.75">
      <c r="A18" s="2" t="s">
        <v>680</v>
      </c>
      <c r="B18" s="9" t="s">
        <v>45</v>
      </c>
      <c r="C18" s="368" t="s">
        <v>1052</v>
      </c>
    </row>
    <row r="19" spans="1:3" ht="12.75">
      <c r="A19" s="2" t="s">
        <v>680</v>
      </c>
      <c r="B19" s="9" t="s">
        <v>46</v>
      </c>
      <c r="C19" s="87"/>
    </row>
    <row r="20" spans="1:3" ht="12.75">
      <c r="A20" s="2" t="s">
        <v>680</v>
      </c>
      <c r="B20" s="88" t="s">
        <v>47</v>
      </c>
      <c r="C20" s="87"/>
    </row>
    <row r="21" spans="2:3" ht="12.75">
      <c r="B21" s="576"/>
      <c r="C21" s="524"/>
    </row>
    <row r="22" spans="2:3" ht="12.75">
      <c r="B22" s="6"/>
      <c r="C22" s="6"/>
    </row>
    <row r="23" spans="1:2" ht="12.75">
      <c r="A23" s="2" t="s">
        <v>681</v>
      </c>
      <c r="B23" s="3" t="s">
        <v>769</v>
      </c>
    </row>
    <row r="24" ht="12.75"/>
    <row r="25" spans="1:3" ht="24.75" customHeight="1">
      <c r="A25" s="89" t="s">
        <v>682</v>
      </c>
      <c r="B25" s="32" t="s">
        <v>48</v>
      </c>
      <c r="C25" s="32"/>
    </row>
    <row r="26" spans="1:3" ht="12.75">
      <c r="A26" s="89" t="s">
        <v>682</v>
      </c>
      <c r="B26" s="9" t="s">
        <v>49</v>
      </c>
      <c r="C26" s="368" t="s">
        <v>1052</v>
      </c>
    </row>
    <row r="27" spans="1:3" ht="12.75">
      <c r="A27" s="89" t="s">
        <v>682</v>
      </c>
      <c r="B27" s="9" t="s">
        <v>50</v>
      </c>
      <c r="C27" s="87"/>
    </row>
    <row r="28" spans="1:3" ht="12.75">
      <c r="A28" s="89" t="s">
        <v>682</v>
      </c>
      <c r="B28" s="9" t="s">
        <v>51</v>
      </c>
      <c r="C28" s="368" t="s">
        <v>1052</v>
      </c>
    </row>
    <row r="29" spans="1:3" ht="12.75">
      <c r="A29" s="89" t="s">
        <v>682</v>
      </c>
      <c r="B29" s="9" t="s">
        <v>52</v>
      </c>
      <c r="C29" s="87"/>
    </row>
    <row r="30" spans="1:3" ht="12.75">
      <c r="A30" s="89" t="s">
        <v>682</v>
      </c>
      <c r="B30" s="9" t="s">
        <v>935</v>
      </c>
      <c r="C30" s="368" t="s">
        <v>1052</v>
      </c>
    </row>
    <row r="31" spans="1:3" ht="12.75">
      <c r="A31" s="89" t="s">
        <v>682</v>
      </c>
      <c r="B31" s="9" t="s">
        <v>53</v>
      </c>
      <c r="C31" s="368" t="s">
        <v>1052</v>
      </c>
    </row>
    <row r="32" spans="1:3" ht="12.75">
      <c r="A32" s="89" t="s">
        <v>682</v>
      </c>
      <c r="B32" s="9" t="s">
        <v>931</v>
      </c>
      <c r="C32" s="368" t="s">
        <v>1052</v>
      </c>
    </row>
    <row r="33" spans="1:3" ht="12.75">
      <c r="A33" s="89" t="s">
        <v>682</v>
      </c>
      <c r="B33" s="9" t="s">
        <v>54</v>
      </c>
      <c r="C33" s="368" t="s">
        <v>1052</v>
      </c>
    </row>
    <row r="34" spans="1:3" ht="12.75">
      <c r="A34" s="89" t="s">
        <v>682</v>
      </c>
      <c r="B34" s="9" t="s">
        <v>55</v>
      </c>
      <c r="C34" s="368" t="s">
        <v>1052</v>
      </c>
    </row>
    <row r="35" spans="1:3" ht="12.75">
      <c r="A35" s="89" t="s">
        <v>682</v>
      </c>
      <c r="B35" s="9" t="s">
        <v>56</v>
      </c>
      <c r="C35" s="368" t="s">
        <v>1052</v>
      </c>
    </row>
    <row r="36" spans="1:3" ht="12.75">
      <c r="A36" s="89" t="s">
        <v>682</v>
      </c>
      <c r="B36" s="369" t="s">
        <v>1076</v>
      </c>
      <c r="C36" s="368" t="s">
        <v>1052</v>
      </c>
    </row>
    <row r="37" spans="2:3" ht="12.75">
      <c r="B37" s="577" t="s">
        <v>1077</v>
      </c>
      <c r="C37" s="578"/>
    </row>
    <row r="38" ht="12.75"/>
    <row r="39" ht="28.5">
      <c r="B39" s="291" t="s">
        <v>688</v>
      </c>
    </row>
    <row r="40" ht="12.75"/>
  </sheetData>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showRowColHeaders="0" view="pageLayout" showRuler="0" workbookViewId="0" topLeftCell="A1">
      <selection activeCell="E7" sqref="E7:F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446" t="s">
        <v>853</v>
      </c>
      <c r="B1" s="446"/>
      <c r="C1" s="446"/>
      <c r="D1" s="446"/>
      <c r="E1" s="447"/>
      <c r="F1" s="447"/>
    </row>
    <row r="2" ht="8.25" customHeight="1"/>
    <row r="3" spans="1:6" ht="28.5" customHeight="1">
      <c r="A3" s="2" t="s">
        <v>343</v>
      </c>
      <c r="B3" s="590" t="s">
        <v>1012</v>
      </c>
      <c r="C3" s="590"/>
      <c r="D3" s="590"/>
      <c r="E3" s="591"/>
      <c r="F3" s="591"/>
    </row>
    <row r="4" spans="1:6" ht="37.5" customHeight="1">
      <c r="A4" s="2" t="s">
        <v>343</v>
      </c>
      <c r="B4" s="513"/>
      <c r="C4" s="524"/>
      <c r="D4" s="524"/>
      <c r="E4" s="137" t="s">
        <v>620</v>
      </c>
      <c r="F4" s="132" t="s">
        <v>253</v>
      </c>
    </row>
    <row r="5" spans="1:6" ht="39.75" customHeight="1">
      <c r="A5" s="2" t="s">
        <v>343</v>
      </c>
      <c r="B5" s="505" t="s">
        <v>476</v>
      </c>
      <c r="C5" s="529"/>
      <c r="D5" s="529"/>
      <c r="E5" s="370">
        <v>0.413</v>
      </c>
      <c r="F5" s="371">
        <v>0.348</v>
      </c>
    </row>
    <row r="6" spans="1:6" ht="12.75">
      <c r="A6" s="2" t="s">
        <v>343</v>
      </c>
      <c r="B6" s="458" t="s">
        <v>854</v>
      </c>
      <c r="C6" s="524"/>
      <c r="D6" s="524"/>
      <c r="E6" s="372" t="s">
        <v>1078</v>
      </c>
      <c r="F6" s="373" t="s">
        <v>1078</v>
      </c>
    </row>
    <row r="7" spans="1:6" ht="12.75">
      <c r="A7" s="2" t="s">
        <v>343</v>
      </c>
      <c r="B7" s="458" t="s">
        <v>855</v>
      </c>
      <c r="C7" s="524"/>
      <c r="D7" s="524"/>
      <c r="E7" s="428" t="s">
        <v>1078</v>
      </c>
      <c r="F7" s="429" t="s">
        <v>1078</v>
      </c>
    </row>
    <row r="8" spans="1:6" ht="24.75" customHeight="1">
      <c r="A8" s="2" t="s">
        <v>343</v>
      </c>
      <c r="B8" s="458" t="s">
        <v>856</v>
      </c>
      <c r="C8" s="524"/>
      <c r="D8" s="524"/>
      <c r="E8" s="430">
        <v>0.91</v>
      </c>
      <c r="F8" s="429">
        <v>0.56</v>
      </c>
    </row>
    <row r="9" spans="1:6" ht="12.75">
      <c r="A9" s="2" t="s">
        <v>343</v>
      </c>
      <c r="B9" s="458" t="s">
        <v>857</v>
      </c>
      <c r="C9" s="524"/>
      <c r="D9" s="524"/>
      <c r="E9" s="430">
        <v>0.09</v>
      </c>
      <c r="F9" s="429">
        <v>0.44</v>
      </c>
    </row>
    <row r="10" spans="1:6" ht="12.75">
      <c r="A10" s="2" t="s">
        <v>343</v>
      </c>
      <c r="B10" s="458" t="s">
        <v>858</v>
      </c>
      <c r="C10" s="524"/>
      <c r="D10" s="524"/>
      <c r="E10" s="374">
        <f>4/422</f>
        <v>0.009478672985781991</v>
      </c>
      <c r="F10" s="371">
        <f>361/2160</f>
        <v>0.16712962962962963</v>
      </c>
    </row>
    <row r="11" spans="1:6" ht="12.75">
      <c r="A11" s="2" t="s">
        <v>343</v>
      </c>
      <c r="B11" s="458" t="s">
        <v>859</v>
      </c>
      <c r="C11" s="524"/>
      <c r="D11" s="524"/>
      <c r="E11" s="375">
        <v>18.2</v>
      </c>
      <c r="F11" s="375">
        <v>21.1</v>
      </c>
    </row>
    <row r="12" spans="1:6" ht="12.75">
      <c r="A12" s="2" t="s">
        <v>343</v>
      </c>
      <c r="B12" s="458" t="s">
        <v>860</v>
      </c>
      <c r="C12" s="524"/>
      <c r="D12" s="524"/>
      <c r="E12" s="375">
        <v>18.3</v>
      </c>
      <c r="F12" s="375">
        <v>22.8</v>
      </c>
    </row>
    <row r="13" ht="9.75" customHeight="1"/>
    <row r="14" spans="1:6" ht="12.75">
      <c r="A14" s="2" t="s">
        <v>342</v>
      </c>
      <c r="B14" s="579" t="s">
        <v>621</v>
      </c>
      <c r="C14" s="448"/>
      <c r="D14" s="448"/>
      <c r="E14" s="580"/>
      <c r="F14" s="580"/>
    </row>
    <row r="15" spans="1:6" ht="12.75">
      <c r="A15" s="2" t="s">
        <v>342</v>
      </c>
      <c r="B15" s="304" t="s">
        <v>616</v>
      </c>
      <c r="C15" s="347" t="s">
        <v>1052</v>
      </c>
      <c r="D15" s="7"/>
      <c r="E15" s="162"/>
      <c r="F15" s="162"/>
    </row>
    <row r="16" spans="1:3" ht="12.75">
      <c r="A16" s="2" t="s">
        <v>342</v>
      </c>
      <c r="B16" s="8" t="s">
        <v>861</v>
      </c>
      <c r="C16" s="347" t="s">
        <v>1052</v>
      </c>
    </row>
    <row r="17" spans="1:3" ht="12.75">
      <c r="A17" s="2" t="s">
        <v>342</v>
      </c>
      <c r="B17" s="8" t="s">
        <v>862</v>
      </c>
      <c r="C17" s="347" t="s">
        <v>1052</v>
      </c>
    </row>
    <row r="18" spans="1:3" ht="12.75">
      <c r="A18" s="2" t="s">
        <v>342</v>
      </c>
      <c r="B18" s="8" t="s">
        <v>314</v>
      </c>
      <c r="C18" s="95"/>
    </row>
    <row r="19" spans="1:3" ht="12.75">
      <c r="A19" s="2" t="s">
        <v>342</v>
      </c>
      <c r="B19" s="8" t="s">
        <v>315</v>
      </c>
      <c r="C19" s="347" t="s">
        <v>1052</v>
      </c>
    </row>
    <row r="20" spans="1:3" ht="25.5">
      <c r="A20" s="2" t="s">
        <v>342</v>
      </c>
      <c r="B20" s="281" t="s">
        <v>617</v>
      </c>
      <c r="C20" s="347" t="s">
        <v>1052</v>
      </c>
    </row>
    <row r="21" spans="1:3" ht="12.75">
      <c r="A21" s="2" t="s">
        <v>342</v>
      </c>
      <c r="B21" s="8" t="s">
        <v>316</v>
      </c>
      <c r="C21" s="347" t="s">
        <v>1052</v>
      </c>
    </row>
    <row r="22" spans="1:3" ht="12.75">
      <c r="A22" s="2" t="s">
        <v>342</v>
      </c>
      <c r="B22" s="8" t="s">
        <v>317</v>
      </c>
      <c r="C22" s="347" t="s">
        <v>1052</v>
      </c>
    </row>
    <row r="23" spans="1:3" ht="12.75">
      <c r="A23" s="2" t="s">
        <v>342</v>
      </c>
      <c r="B23" s="8" t="s">
        <v>318</v>
      </c>
      <c r="C23" s="95"/>
    </row>
    <row r="24" spans="1:3" ht="12.75">
      <c r="A24" s="2" t="s">
        <v>342</v>
      </c>
      <c r="B24" s="271" t="s">
        <v>618</v>
      </c>
      <c r="C24" s="95"/>
    </row>
    <row r="25" spans="1:3" ht="12.75">
      <c r="A25" s="2" t="s">
        <v>342</v>
      </c>
      <c r="B25" s="8" t="s">
        <v>319</v>
      </c>
      <c r="C25" s="347" t="s">
        <v>1052</v>
      </c>
    </row>
    <row r="26" spans="1:3" ht="12.75">
      <c r="A26" s="2" t="s">
        <v>342</v>
      </c>
      <c r="B26" s="8" t="s">
        <v>320</v>
      </c>
      <c r="C26" s="347" t="s">
        <v>1052</v>
      </c>
    </row>
    <row r="27" spans="1:3" ht="12.75">
      <c r="A27" s="2" t="s">
        <v>342</v>
      </c>
      <c r="B27" s="8" t="s">
        <v>321</v>
      </c>
      <c r="C27" s="95"/>
    </row>
    <row r="28" spans="1:3" ht="12.75">
      <c r="A28" s="2" t="s">
        <v>342</v>
      </c>
      <c r="B28" s="8" t="s">
        <v>322</v>
      </c>
      <c r="C28" s="347" t="s">
        <v>1052</v>
      </c>
    </row>
    <row r="29" spans="1:3" ht="12.75">
      <c r="A29" s="2" t="s">
        <v>342</v>
      </c>
      <c r="B29" s="8" t="s">
        <v>323</v>
      </c>
      <c r="C29" s="347" t="s">
        <v>1052</v>
      </c>
    </row>
    <row r="30" spans="1:3" ht="12.75">
      <c r="A30" s="2" t="s">
        <v>342</v>
      </c>
      <c r="B30" s="8" t="s">
        <v>324</v>
      </c>
      <c r="C30" s="347" t="s">
        <v>1052</v>
      </c>
    </row>
    <row r="31" spans="1:3" ht="12.75">
      <c r="A31" s="2" t="s">
        <v>342</v>
      </c>
      <c r="B31" s="8" t="s">
        <v>325</v>
      </c>
      <c r="C31" s="347" t="s">
        <v>1052</v>
      </c>
    </row>
    <row r="32" spans="1:3" ht="12.75">
      <c r="A32" s="2" t="s">
        <v>342</v>
      </c>
      <c r="B32" s="8" t="s">
        <v>326</v>
      </c>
      <c r="C32" s="95"/>
    </row>
    <row r="33" spans="1:3" ht="12.75">
      <c r="A33" s="2" t="s">
        <v>342</v>
      </c>
      <c r="B33" s="8" t="s">
        <v>327</v>
      </c>
      <c r="C33" s="347" t="s">
        <v>1052</v>
      </c>
    </row>
    <row r="34" spans="1:3" ht="12.75">
      <c r="A34" s="2" t="s">
        <v>342</v>
      </c>
      <c r="B34" s="8" t="s">
        <v>328</v>
      </c>
      <c r="C34" s="95"/>
    </row>
    <row r="35" spans="1:3" ht="12.75">
      <c r="A35" s="2" t="s">
        <v>342</v>
      </c>
      <c r="B35" s="8" t="s">
        <v>329</v>
      </c>
      <c r="C35" s="347" t="s">
        <v>1052</v>
      </c>
    </row>
    <row r="36" ht="9" customHeight="1"/>
    <row r="37" spans="1:7" ht="12.75">
      <c r="A37" s="2" t="s">
        <v>341</v>
      </c>
      <c r="B37" s="585" t="s">
        <v>770</v>
      </c>
      <c r="C37" s="568"/>
      <c r="D37" s="568"/>
      <c r="E37" s="586"/>
      <c r="F37" s="587"/>
      <c r="G37" s="207"/>
    </row>
    <row r="38" spans="1:8" s="133" customFormat="1" ht="25.5">
      <c r="A38" s="2" t="s">
        <v>341</v>
      </c>
      <c r="B38" s="134"/>
      <c r="C38" s="584" t="s">
        <v>625</v>
      </c>
      <c r="D38" s="584"/>
      <c r="E38" s="135" t="s">
        <v>627</v>
      </c>
      <c r="F38" s="588" t="s">
        <v>626</v>
      </c>
      <c r="G38" s="589"/>
      <c r="H38" s="136"/>
    </row>
    <row r="39" spans="1:8" ht="12.75">
      <c r="A39" s="2" t="s">
        <v>341</v>
      </c>
      <c r="B39" s="82" t="s">
        <v>622</v>
      </c>
      <c r="C39" s="582"/>
      <c r="D39" s="583"/>
      <c r="E39" s="227"/>
      <c r="F39" s="459"/>
      <c r="G39" s="491"/>
      <c r="H39" s="54"/>
    </row>
    <row r="40" spans="1:8" ht="12.75">
      <c r="A40" s="2" t="s">
        <v>341</v>
      </c>
      <c r="B40" s="82" t="s">
        <v>623</v>
      </c>
      <c r="C40" s="582"/>
      <c r="D40" s="583"/>
      <c r="E40" s="227"/>
      <c r="F40" s="459"/>
      <c r="G40" s="491"/>
      <c r="H40" s="54"/>
    </row>
    <row r="41" spans="1:8" ht="12.75">
      <c r="A41" s="2" t="s">
        <v>341</v>
      </c>
      <c r="B41" s="82" t="s">
        <v>624</v>
      </c>
      <c r="C41" s="582"/>
      <c r="D41" s="583"/>
      <c r="E41" s="347" t="s">
        <v>1052</v>
      </c>
      <c r="F41" s="451" t="s">
        <v>1079</v>
      </c>
      <c r="G41" s="491"/>
      <c r="H41" s="54"/>
    </row>
    <row r="42" ht="9" customHeight="1"/>
    <row r="43" spans="1:6" ht="26.25" customHeight="1">
      <c r="A43" s="2" t="s">
        <v>340</v>
      </c>
      <c r="B43" s="579" t="s">
        <v>572</v>
      </c>
      <c r="C43" s="448"/>
      <c r="D43" s="448"/>
      <c r="E43" s="448"/>
      <c r="F43" s="448"/>
    </row>
    <row r="44" spans="1:4" ht="12.75">
      <c r="A44" s="2" t="s">
        <v>340</v>
      </c>
      <c r="B44" s="8" t="s">
        <v>330</v>
      </c>
      <c r="C44" s="425"/>
      <c r="D44" s="349"/>
    </row>
    <row r="45" spans="1:4" ht="12.75">
      <c r="A45" s="2" t="s">
        <v>340</v>
      </c>
      <c r="B45" s="8" t="s">
        <v>331</v>
      </c>
      <c r="C45" s="426" t="s">
        <v>1052</v>
      </c>
      <c r="D45" s="349"/>
    </row>
    <row r="46" spans="1:4" ht="12.75">
      <c r="A46" s="2" t="s">
        <v>340</v>
      </c>
      <c r="B46" s="8" t="s">
        <v>332</v>
      </c>
      <c r="C46" s="426" t="s">
        <v>1052</v>
      </c>
      <c r="D46" s="349"/>
    </row>
    <row r="47" spans="1:4" ht="25.5">
      <c r="A47" s="2" t="s">
        <v>340</v>
      </c>
      <c r="B47" s="8" t="s">
        <v>333</v>
      </c>
      <c r="C47" s="425"/>
      <c r="D47" s="349"/>
    </row>
    <row r="48" spans="1:4" ht="12.75">
      <c r="A48" s="2" t="s">
        <v>340</v>
      </c>
      <c r="B48" s="8" t="s">
        <v>334</v>
      </c>
      <c r="C48" s="426" t="s">
        <v>1052</v>
      </c>
      <c r="D48" s="349"/>
    </row>
    <row r="49" spans="1:4" ht="27.75" customHeight="1">
      <c r="A49" s="2" t="s">
        <v>340</v>
      </c>
      <c r="B49" s="8" t="s">
        <v>335</v>
      </c>
      <c r="C49" s="426" t="s">
        <v>1052</v>
      </c>
      <c r="D49" s="349"/>
    </row>
    <row r="50" spans="1:4" ht="24.75" customHeight="1">
      <c r="A50" s="2" t="s">
        <v>340</v>
      </c>
      <c r="B50" s="8" t="s">
        <v>336</v>
      </c>
      <c r="C50" s="425"/>
      <c r="D50" s="349"/>
    </row>
    <row r="51" spans="1:4" ht="12.75">
      <c r="A51" s="2" t="s">
        <v>340</v>
      </c>
      <c r="B51" s="8" t="s">
        <v>337</v>
      </c>
      <c r="C51" s="425"/>
      <c r="D51" s="349"/>
    </row>
    <row r="52" spans="1:4" ht="12.75">
      <c r="A52" s="2" t="s">
        <v>340</v>
      </c>
      <c r="B52" s="8" t="s">
        <v>338</v>
      </c>
      <c r="C52" s="425"/>
      <c r="D52" s="349"/>
    </row>
    <row r="53" spans="1:4" ht="12.75">
      <c r="A53" s="2" t="s">
        <v>340</v>
      </c>
      <c r="B53" s="271" t="s">
        <v>160</v>
      </c>
      <c r="C53" s="426" t="s">
        <v>1052</v>
      </c>
      <c r="D53" s="349"/>
    </row>
    <row r="54" spans="1:4" ht="12.75">
      <c r="A54" s="2" t="s">
        <v>340</v>
      </c>
      <c r="B54" s="312" t="s">
        <v>161</v>
      </c>
      <c r="C54" s="426" t="s">
        <v>1052</v>
      </c>
      <c r="D54" s="376" t="s">
        <v>1080</v>
      </c>
    </row>
    <row r="55" spans="1:4" ht="15.75" customHeight="1">
      <c r="A55" s="2" t="s">
        <v>340</v>
      </c>
      <c r="B55" s="138" t="s">
        <v>339</v>
      </c>
      <c r="C55" s="426" t="s">
        <v>1052</v>
      </c>
      <c r="D55" s="33"/>
    </row>
    <row r="56" spans="1:4" ht="13.5" customHeight="1">
      <c r="A56" s="2"/>
      <c r="B56" s="329"/>
      <c r="C56" s="427"/>
      <c r="D56" s="33"/>
    </row>
    <row r="57" spans="1:3" ht="3.75" customHeight="1">
      <c r="A57" s="2"/>
      <c r="B57" s="581"/>
      <c r="C57" s="581"/>
    </row>
    <row r="58" ht="4.5" customHeight="1" hidden="1"/>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showRowColHeaders="0" view="pageLayout" showRuler="0" workbookViewId="0" topLeftCell="A1">
      <selection activeCell="E25" sqref="E2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s>
  <sheetData>
    <row r="1" spans="1:5" ht="18">
      <c r="A1" s="446" t="s">
        <v>573</v>
      </c>
      <c r="B1" s="446"/>
      <c r="C1" s="446"/>
      <c r="D1" s="446"/>
      <c r="E1" s="446"/>
    </row>
    <row r="2" spans="1:5" ht="18">
      <c r="A2" s="313"/>
      <c r="B2" s="313"/>
      <c r="C2" s="313"/>
      <c r="D2" s="313"/>
      <c r="E2" s="313"/>
    </row>
    <row r="3" spans="1:5" s="258" customFormat="1" ht="12.75">
      <c r="A3" s="240" t="s">
        <v>753</v>
      </c>
      <c r="B3" s="323" t="s">
        <v>152</v>
      </c>
      <c r="C3" s="323"/>
      <c r="D3" s="323"/>
      <c r="E3" s="323"/>
    </row>
    <row r="4" ht="12.75">
      <c r="B4" s="377" t="s">
        <v>1081</v>
      </c>
    </row>
    <row r="5" spans="2:5" ht="27.75" customHeight="1">
      <c r="B5" s="579" t="s">
        <v>1013</v>
      </c>
      <c r="C5" s="579"/>
      <c r="D5" s="579"/>
      <c r="E5" s="579"/>
    </row>
    <row r="6" spans="1:5" s="207" customFormat="1" ht="12.75">
      <c r="A6" s="196"/>
      <c r="B6" s="74"/>
      <c r="C6" s="74"/>
      <c r="D6" s="74"/>
      <c r="E6" s="74"/>
    </row>
    <row r="7" spans="1:5" s="207" customFormat="1" ht="38.25" customHeight="1">
      <c r="A7" s="378" t="s">
        <v>1052</v>
      </c>
      <c r="B7" s="600" t="s">
        <v>1014</v>
      </c>
      <c r="C7" s="540"/>
      <c r="D7" s="540"/>
      <c r="E7" s="540"/>
    </row>
    <row r="8" spans="1:5" s="207" customFormat="1" ht="12.75">
      <c r="A8" s="196"/>
      <c r="B8" s="379">
        <v>41699</v>
      </c>
      <c r="C8" s="74"/>
      <c r="D8" s="99"/>
      <c r="E8" s="215"/>
    </row>
    <row r="9" spans="1:5" ht="12.75">
      <c r="A9" s="2"/>
      <c r="B9" s="2"/>
      <c r="C9" s="2"/>
      <c r="D9" s="2"/>
      <c r="E9" s="2"/>
    </row>
    <row r="10" spans="1:5" ht="117" customHeight="1">
      <c r="A10" s="2" t="s">
        <v>587</v>
      </c>
      <c r="B10" s="596" t="s">
        <v>1015</v>
      </c>
      <c r="C10" s="540"/>
      <c r="D10" s="540"/>
      <c r="E10" s="540"/>
    </row>
    <row r="11" spans="1:5" ht="12.75">
      <c r="A11" s="2"/>
      <c r="C11" s="58"/>
      <c r="D11" s="2"/>
      <c r="E11" s="2"/>
    </row>
    <row r="12" spans="1:4" ht="12.75">
      <c r="A12" s="2" t="s">
        <v>587</v>
      </c>
      <c r="B12" s="125"/>
      <c r="C12" s="142" t="s">
        <v>574</v>
      </c>
      <c r="D12" s="142" t="s">
        <v>253</v>
      </c>
    </row>
    <row r="13" spans="1:4" ht="25.5">
      <c r="A13" s="2" t="s">
        <v>587</v>
      </c>
      <c r="B13" s="98" t="s">
        <v>484</v>
      </c>
      <c r="C13" s="144"/>
      <c r="D13" s="144"/>
    </row>
    <row r="14" spans="1:4" ht="38.25">
      <c r="A14" s="2" t="s">
        <v>587</v>
      </c>
      <c r="B14" s="98" t="s">
        <v>485</v>
      </c>
      <c r="C14" s="144"/>
      <c r="D14" s="144"/>
    </row>
    <row r="15" spans="1:4" ht="25.5">
      <c r="A15" s="2" t="s">
        <v>587</v>
      </c>
      <c r="B15" s="98" t="s">
        <v>486</v>
      </c>
      <c r="C15" s="144"/>
      <c r="D15" s="144"/>
    </row>
    <row r="16" spans="1:4" ht="25.5">
      <c r="A16" s="2" t="s">
        <v>587</v>
      </c>
      <c r="B16" s="98" t="s">
        <v>487</v>
      </c>
      <c r="C16" s="144"/>
      <c r="D16" s="144"/>
    </row>
    <row r="17" spans="1:4" ht="25.5">
      <c r="A17" s="2" t="s">
        <v>587</v>
      </c>
      <c r="B17" s="8" t="s">
        <v>488</v>
      </c>
      <c r="C17" s="144"/>
      <c r="D17" s="144"/>
    </row>
    <row r="18" spans="1:4" ht="12.75">
      <c r="A18" s="2"/>
      <c r="B18" s="143"/>
      <c r="C18" s="145"/>
      <c r="D18" s="146"/>
    </row>
    <row r="19" spans="1:4" ht="12.75">
      <c r="A19" s="2" t="s">
        <v>587</v>
      </c>
      <c r="B19" s="8" t="s">
        <v>282</v>
      </c>
      <c r="C19" s="144"/>
      <c r="D19" s="144"/>
    </row>
    <row r="20" spans="1:4" ht="12.75">
      <c r="A20" s="2"/>
      <c r="B20" s="143"/>
      <c r="C20" s="145"/>
      <c r="D20" s="146"/>
    </row>
    <row r="21" spans="1:4" ht="25.5">
      <c r="A21" s="2" t="s">
        <v>587</v>
      </c>
      <c r="B21" s="8" t="s">
        <v>283</v>
      </c>
      <c r="C21" s="144"/>
      <c r="D21" s="144"/>
    </row>
    <row r="22" spans="1:4" ht="25.5">
      <c r="A22" s="2" t="s">
        <v>587</v>
      </c>
      <c r="B22" s="8" t="s">
        <v>284</v>
      </c>
      <c r="C22" s="144"/>
      <c r="D22" s="144"/>
    </row>
    <row r="23" spans="1:4" ht="25.5">
      <c r="A23" s="2" t="s">
        <v>587</v>
      </c>
      <c r="B23" s="8" t="s">
        <v>285</v>
      </c>
      <c r="C23" s="144"/>
      <c r="D23" s="144"/>
    </row>
    <row r="24" ht="12.75"/>
    <row r="25" spans="1:4" ht="38.25" customHeight="1">
      <c r="A25" s="2" t="s">
        <v>587</v>
      </c>
      <c r="B25" s="518" t="s">
        <v>286</v>
      </c>
      <c r="C25" s="461"/>
      <c r="D25" s="147"/>
    </row>
    <row r="26" spans="1:4" ht="12.75">
      <c r="A26" s="2"/>
      <c r="B26" s="54"/>
      <c r="C26" s="54"/>
      <c r="D26" s="148"/>
    </row>
    <row r="27" spans="1:5" ht="12.75">
      <c r="A27" s="2" t="s">
        <v>587</v>
      </c>
      <c r="B27" s="597" t="s">
        <v>287</v>
      </c>
      <c r="C27" s="535"/>
      <c r="D27" s="535"/>
      <c r="E27" s="598"/>
    </row>
    <row r="28" spans="1:5" ht="12.75">
      <c r="A28" s="2"/>
      <c r="B28" s="546"/>
      <c r="C28" s="449"/>
      <c r="D28" s="449"/>
      <c r="E28" s="599"/>
    </row>
    <row r="29" ht="12.75"/>
    <row r="30" spans="1:5" ht="12.75">
      <c r="A30" s="2" t="s">
        <v>288</v>
      </c>
      <c r="B30" s="487"/>
      <c r="C30" s="489"/>
      <c r="D30" s="37" t="s">
        <v>576</v>
      </c>
      <c r="E30" s="37" t="s">
        <v>577</v>
      </c>
    </row>
    <row r="31" spans="1:5" ht="25.5" customHeight="1">
      <c r="A31" s="2" t="s">
        <v>288</v>
      </c>
      <c r="B31" s="592" t="s">
        <v>575</v>
      </c>
      <c r="C31" s="593"/>
      <c r="D31" s="131">
        <v>12</v>
      </c>
      <c r="E31" s="131">
        <v>18</v>
      </c>
    </row>
    <row r="32" ht="12.75"/>
    <row r="33" spans="1:5" ht="12.75">
      <c r="A33" s="2" t="s">
        <v>289</v>
      </c>
      <c r="B33" s="487"/>
      <c r="C33" s="489"/>
      <c r="D33" s="37" t="s">
        <v>516</v>
      </c>
      <c r="E33" s="37" t="s">
        <v>517</v>
      </c>
    </row>
    <row r="34" spans="1:5" ht="27.75" customHeight="1">
      <c r="A34" s="2" t="s">
        <v>289</v>
      </c>
      <c r="B34" s="592" t="s">
        <v>292</v>
      </c>
      <c r="C34" s="593"/>
      <c r="D34" s="95"/>
      <c r="E34" s="95" t="s">
        <v>1052</v>
      </c>
    </row>
    <row r="35" ht="12.75"/>
    <row r="36" spans="1:5" ht="12.75">
      <c r="A36" s="2" t="s">
        <v>290</v>
      </c>
      <c r="D36" s="37" t="s">
        <v>516</v>
      </c>
      <c r="E36" s="37" t="s">
        <v>517</v>
      </c>
    </row>
    <row r="37" spans="1:5" ht="28.5" customHeight="1">
      <c r="A37" s="2" t="s">
        <v>290</v>
      </c>
      <c r="B37" s="594" t="s">
        <v>153</v>
      </c>
      <c r="C37" s="595"/>
      <c r="D37" s="95"/>
      <c r="E37" s="95" t="s">
        <v>1052</v>
      </c>
    </row>
    <row r="38" spans="1:5" ht="28.5" customHeight="1">
      <c r="A38" s="2" t="s">
        <v>290</v>
      </c>
      <c r="B38" s="594"/>
      <c r="C38" s="595"/>
      <c r="D38" s="315" t="s">
        <v>155</v>
      </c>
      <c r="E38" s="315"/>
    </row>
    <row r="39" spans="1:5" ht="28.5" customHeight="1">
      <c r="A39" s="2" t="s">
        <v>290</v>
      </c>
      <c r="B39" s="594" t="s">
        <v>154</v>
      </c>
      <c r="C39" s="595"/>
      <c r="D39" s="316"/>
      <c r="E39" s="315"/>
    </row>
    <row r="40" spans="2:5" ht="12.75">
      <c r="B40" s="455"/>
      <c r="C40" s="455"/>
      <c r="D40" s="455"/>
      <c r="E40" s="455"/>
    </row>
    <row r="41" spans="1:5" ht="19.5" customHeight="1">
      <c r="A41" s="2" t="s">
        <v>291</v>
      </c>
      <c r="B41" s="568" t="s">
        <v>578</v>
      </c>
      <c r="C41" s="449"/>
      <c r="D41" s="449"/>
      <c r="E41" s="449"/>
    </row>
    <row r="42" spans="1:5" ht="25.5">
      <c r="A42" s="2" t="s">
        <v>291</v>
      </c>
      <c r="B42" s="125"/>
      <c r="C42" s="130" t="s">
        <v>579</v>
      </c>
      <c r="D42" s="130" t="s">
        <v>580</v>
      </c>
      <c r="E42" s="130" t="s">
        <v>581</v>
      </c>
    </row>
    <row r="43" spans="1:5" ht="12.75">
      <c r="A43" s="2" t="s">
        <v>291</v>
      </c>
      <c r="B43" s="9" t="s">
        <v>582</v>
      </c>
      <c r="C43" s="147"/>
      <c r="D43" s="147"/>
      <c r="E43" s="147"/>
    </row>
    <row r="44" spans="1:5" ht="12.75">
      <c r="A44" s="2" t="s">
        <v>291</v>
      </c>
      <c r="B44" s="9" t="s">
        <v>583</v>
      </c>
      <c r="C44" s="149"/>
      <c r="D44" s="149"/>
      <c r="E44" s="147"/>
    </row>
    <row r="45" spans="1:5" ht="12.75">
      <c r="A45" s="2" t="s">
        <v>291</v>
      </c>
      <c r="B45" s="9" t="s">
        <v>584</v>
      </c>
      <c r="C45" s="149"/>
      <c r="D45" s="147"/>
      <c r="E45" s="147"/>
    </row>
    <row r="46" spans="1:5" ht="51">
      <c r="A46" s="2" t="s">
        <v>291</v>
      </c>
      <c r="B46" s="305" t="s">
        <v>619</v>
      </c>
      <c r="C46" s="149"/>
      <c r="D46" s="149"/>
      <c r="E46" s="147"/>
    </row>
    <row r="47" spans="1:5" ht="12.75">
      <c r="A47" s="2" t="s">
        <v>291</v>
      </c>
      <c r="B47" s="9" t="s">
        <v>585</v>
      </c>
      <c r="C47" s="147"/>
      <c r="D47" s="147"/>
      <c r="E47" s="147"/>
    </row>
    <row r="48" spans="1:5" ht="12.75">
      <c r="A48" s="2" t="s">
        <v>291</v>
      </c>
      <c r="B48" s="9" t="s">
        <v>586</v>
      </c>
      <c r="C48" s="147"/>
      <c r="D48" s="147"/>
      <c r="E48" s="147"/>
    </row>
    <row r="49" ht="12.75"/>
    <row r="50" ht="12.75"/>
    <row r="51" spans="1:3" ht="12.75">
      <c r="A51" s="2" t="s">
        <v>415</v>
      </c>
      <c r="B51" s="590" t="s">
        <v>689</v>
      </c>
      <c r="C51" s="590"/>
    </row>
    <row r="52" spans="1:3" ht="25.5">
      <c r="A52" s="2" t="s">
        <v>415</v>
      </c>
      <c r="B52" s="98" t="s">
        <v>864</v>
      </c>
      <c r="C52" s="150"/>
    </row>
    <row r="53" spans="1:3" ht="25.5">
      <c r="A53" s="2" t="s">
        <v>415</v>
      </c>
      <c r="B53" s="98" t="s">
        <v>867</v>
      </c>
      <c r="C53" s="150"/>
    </row>
    <row r="54" spans="1:3" ht="25.5">
      <c r="A54" s="2" t="s">
        <v>415</v>
      </c>
      <c r="B54" s="98" t="s">
        <v>486</v>
      </c>
      <c r="C54" s="150"/>
    </row>
    <row r="55" spans="1:3" ht="25.5">
      <c r="A55" s="2" t="s">
        <v>415</v>
      </c>
      <c r="B55" s="98" t="s">
        <v>866</v>
      </c>
      <c r="C55" s="150"/>
    </row>
    <row r="56" spans="1:3" ht="25.5">
      <c r="A56" s="2" t="s">
        <v>415</v>
      </c>
      <c r="B56" s="98" t="s">
        <v>865</v>
      </c>
      <c r="C56" s="150"/>
    </row>
    <row r="57" ht="12.7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hyperlinks>
    <hyperlink ref="B4" r:id="rId1" display="http://www.georgefox.edu/college-admissions/scholarships/net-price-calculator.html"/>
  </hyperlinks>
  <printOptions/>
  <pageMargins left="0.75" right="0.75" top="1" bottom="1" header="0.5" footer="0.5"/>
  <pageSetup horizontalDpi="600" verticalDpi="600" orientation="portrait" scale="75" r:id="rId2"/>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view="pageLayout" showRuler="0" workbookViewId="0" topLeftCell="A1">
      <selection activeCell="G153" sqref="G153"/>
    </sheetView>
  </sheetViews>
  <sheetFormatPr defaultColWidth="0" defaultRowHeight="12.75" customHeight="1" zeroHeight="1"/>
  <cols>
    <col min="1" max="1" width="4.7109375" style="356" customWidth="1"/>
    <col min="2" max="2" width="2.57421875" style="364" customWidth="1"/>
    <col min="3" max="3" width="41.00390625" style="364" customWidth="1"/>
    <col min="4" max="6" width="14.28125" style="364" customWidth="1"/>
    <col min="7" max="7" width="21.7109375" style="258" customWidth="1"/>
    <col min="8" max="14" width="14.28125" style="258" customWidth="1"/>
    <col min="15" max="15" width="13.00390625" style="364" customWidth="1"/>
    <col min="16" max="256" width="0" style="364" hidden="1" customWidth="1"/>
    <col min="257" max="257" width="4.7109375" style="364" customWidth="1"/>
    <col min="258" max="258" width="2.57421875" style="364" customWidth="1"/>
    <col min="259" max="259" width="41.00390625" style="364" customWidth="1"/>
    <col min="260" max="262" width="14.28125" style="364" customWidth="1"/>
    <col min="263" max="263" width="21.7109375" style="364" customWidth="1"/>
    <col min="264" max="270" width="14.28125" style="364" customWidth="1"/>
    <col min="271" max="271" width="13.00390625" style="364" customWidth="1"/>
    <col min="272" max="512" width="0" style="364" hidden="1" customWidth="1"/>
    <col min="513" max="513" width="4.7109375" style="364" customWidth="1"/>
    <col min="514" max="514" width="2.57421875" style="364" customWidth="1"/>
    <col min="515" max="515" width="41.00390625" style="364" customWidth="1"/>
    <col min="516" max="518" width="14.28125" style="364" customWidth="1"/>
    <col min="519" max="519" width="21.7109375" style="364" customWidth="1"/>
    <col min="520" max="526" width="14.28125" style="364" customWidth="1"/>
    <col min="527" max="527" width="13.00390625" style="364" customWidth="1"/>
    <col min="528" max="768" width="0" style="364" hidden="1" customWidth="1"/>
    <col min="769" max="769" width="4.7109375" style="364" customWidth="1"/>
    <col min="770" max="770" width="2.57421875" style="364" customWidth="1"/>
    <col min="771" max="771" width="41.00390625" style="364" customWidth="1"/>
    <col min="772" max="774" width="14.28125" style="364" customWidth="1"/>
    <col min="775" max="775" width="21.7109375" style="364" customWidth="1"/>
    <col min="776" max="782" width="14.28125" style="364" customWidth="1"/>
    <col min="783" max="783" width="13.00390625" style="364" customWidth="1"/>
    <col min="784" max="1024" width="0" style="364" hidden="1" customWidth="1"/>
    <col min="1025" max="1025" width="4.7109375" style="364" customWidth="1"/>
    <col min="1026" max="1026" width="2.57421875" style="364" customWidth="1"/>
    <col min="1027" max="1027" width="41.00390625" style="364" customWidth="1"/>
    <col min="1028" max="1030" width="14.28125" style="364" customWidth="1"/>
    <col min="1031" max="1031" width="21.7109375" style="364" customWidth="1"/>
    <col min="1032" max="1038" width="14.28125" style="364" customWidth="1"/>
    <col min="1039" max="1039" width="13.00390625" style="364" customWidth="1"/>
    <col min="1040" max="1280" width="0" style="364" hidden="1" customWidth="1"/>
    <col min="1281" max="1281" width="4.7109375" style="364" customWidth="1"/>
    <col min="1282" max="1282" width="2.57421875" style="364" customWidth="1"/>
    <col min="1283" max="1283" width="41.00390625" style="364" customWidth="1"/>
    <col min="1284" max="1286" width="14.28125" style="364" customWidth="1"/>
    <col min="1287" max="1287" width="21.7109375" style="364" customWidth="1"/>
    <col min="1288" max="1294" width="14.28125" style="364" customWidth="1"/>
    <col min="1295" max="1295" width="13.00390625" style="364" customWidth="1"/>
    <col min="1296" max="1536" width="0" style="364" hidden="1" customWidth="1"/>
    <col min="1537" max="1537" width="4.7109375" style="364" customWidth="1"/>
    <col min="1538" max="1538" width="2.57421875" style="364" customWidth="1"/>
    <col min="1539" max="1539" width="41.00390625" style="364" customWidth="1"/>
    <col min="1540" max="1542" width="14.28125" style="364" customWidth="1"/>
    <col min="1543" max="1543" width="21.7109375" style="364" customWidth="1"/>
    <col min="1544" max="1550" width="14.28125" style="364" customWidth="1"/>
    <col min="1551" max="1551" width="13.00390625" style="364" customWidth="1"/>
    <col min="1552" max="1792" width="0" style="364" hidden="1" customWidth="1"/>
    <col min="1793" max="1793" width="4.7109375" style="364" customWidth="1"/>
    <col min="1794" max="1794" width="2.57421875" style="364" customWidth="1"/>
    <col min="1795" max="1795" width="41.00390625" style="364" customWidth="1"/>
    <col min="1796" max="1798" width="14.28125" style="364" customWidth="1"/>
    <col min="1799" max="1799" width="21.7109375" style="364" customWidth="1"/>
    <col min="1800" max="1806" width="14.28125" style="364" customWidth="1"/>
    <col min="1807" max="1807" width="13.00390625" style="364" customWidth="1"/>
    <col min="1808" max="2048" width="0" style="364" hidden="1" customWidth="1"/>
    <col min="2049" max="2049" width="4.7109375" style="364" customWidth="1"/>
    <col min="2050" max="2050" width="2.57421875" style="364" customWidth="1"/>
    <col min="2051" max="2051" width="41.00390625" style="364" customWidth="1"/>
    <col min="2052" max="2054" width="14.28125" style="364" customWidth="1"/>
    <col min="2055" max="2055" width="21.7109375" style="364" customWidth="1"/>
    <col min="2056" max="2062" width="14.28125" style="364" customWidth="1"/>
    <col min="2063" max="2063" width="13.00390625" style="364" customWidth="1"/>
    <col min="2064" max="2304" width="0" style="364" hidden="1" customWidth="1"/>
    <col min="2305" max="2305" width="4.7109375" style="364" customWidth="1"/>
    <col min="2306" max="2306" width="2.57421875" style="364" customWidth="1"/>
    <col min="2307" max="2307" width="41.00390625" style="364" customWidth="1"/>
    <col min="2308" max="2310" width="14.28125" style="364" customWidth="1"/>
    <col min="2311" max="2311" width="21.7109375" style="364" customWidth="1"/>
    <col min="2312" max="2318" width="14.28125" style="364" customWidth="1"/>
    <col min="2319" max="2319" width="13.00390625" style="364" customWidth="1"/>
    <col min="2320" max="2560" width="0" style="364" hidden="1" customWidth="1"/>
    <col min="2561" max="2561" width="4.7109375" style="364" customWidth="1"/>
    <col min="2562" max="2562" width="2.57421875" style="364" customWidth="1"/>
    <col min="2563" max="2563" width="41.00390625" style="364" customWidth="1"/>
    <col min="2564" max="2566" width="14.28125" style="364" customWidth="1"/>
    <col min="2567" max="2567" width="21.7109375" style="364" customWidth="1"/>
    <col min="2568" max="2574" width="14.28125" style="364" customWidth="1"/>
    <col min="2575" max="2575" width="13.00390625" style="364" customWidth="1"/>
    <col min="2576" max="2816" width="0" style="364" hidden="1" customWidth="1"/>
    <col min="2817" max="2817" width="4.7109375" style="364" customWidth="1"/>
    <col min="2818" max="2818" width="2.57421875" style="364" customWidth="1"/>
    <col min="2819" max="2819" width="41.00390625" style="364" customWidth="1"/>
    <col min="2820" max="2822" width="14.28125" style="364" customWidth="1"/>
    <col min="2823" max="2823" width="21.7109375" style="364" customWidth="1"/>
    <col min="2824" max="2830" width="14.28125" style="364" customWidth="1"/>
    <col min="2831" max="2831" width="13.00390625" style="364" customWidth="1"/>
    <col min="2832" max="3072" width="0" style="364" hidden="1" customWidth="1"/>
    <col min="3073" max="3073" width="4.7109375" style="364" customWidth="1"/>
    <col min="3074" max="3074" width="2.57421875" style="364" customWidth="1"/>
    <col min="3075" max="3075" width="41.00390625" style="364" customWidth="1"/>
    <col min="3076" max="3078" width="14.28125" style="364" customWidth="1"/>
    <col min="3079" max="3079" width="21.7109375" style="364" customWidth="1"/>
    <col min="3080" max="3086" width="14.28125" style="364" customWidth="1"/>
    <col min="3087" max="3087" width="13.00390625" style="364" customWidth="1"/>
    <col min="3088" max="3328" width="0" style="364" hidden="1" customWidth="1"/>
    <col min="3329" max="3329" width="4.7109375" style="364" customWidth="1"/>
    <col min="3330" max="3330" width="2.57421875" style="364" customWidth="1"/>
    <col min="3331" max="3331" width="41.00390625" style="364" customWidth="1"/>
    <col min="3332" max="3334" width="14.28125" style="364" customWidth="1"/>
    <col min="3335" max="3335" width="21.7109375" style="364" customWidth="1"/>
    <col min="3336" max="3342" width="14.28125" style="364" customWidth="1"/>
    <col min="3343" max="3343" width="13.00390625" style="364" customWidth="1"/>
    <col min="3344" max="3584" width="0" style="364" hidden="1" customWidth="1"/>
    <col min="3585" max="3585" width="4.7109375" style="364" customWidth="1"/>
    <col min="3586" max="3586" width="2.57421875" style="364" customWidth="1"/>
    <col min="3587" max="3587" width="41.00390625" style="364" customWidth="1"/>
    <col min="3588" max="3590" width="14.28125" style="364" customWidth="1"/>
    <col min="3591" max="3591" width="21.7109375" style="364" customWidth="1"/>
    <col min="3592" max="3598" width="14.28125" style="364" customWidth="1"/>
    <col min="3599" max="3599" width="13.00390625" style="364" customWidth="1"/>
    <col min="3600" max="3840" width="0" style="364" hidden="1" customWidth="1"/>
    <col min="3841" max="3841" width="4.7109375" style="364" customWidth="1"/>
    <col min="3842" max="3842" width="2.57421875" style="364" customWidth="1"/>
    <col min="3843" max="3843" width="41.00390625" style="364" customWidth="1"/>
    <col min="3844" max="3846" width="14.28125" style="364" customWidth="1"/>
    <col min="3847" max="3847" width="21.7109375" style="364" customWidth="1"/>
    <col min="3848" max="3854" width="14.28125" style="364" customWidth="1"/>
    <col min="3855" max="3855" width="13.00390625" style="364" customWidth="1"/>
    <col min="3856" max="4096" width="0" style="364" hidden="1" customWidth="1"/>
    <col min="4097" max="4097" width="4.7109375" style="364" customWidth="1"/>
    <col min="4098" max="4098" width="2.57421875" style="364" customWidth="1"/>
    <col min="4099" max="4099" width="41.00390625" style="364" customWidth="1"/>
    <col min="4100" max="4102" width="14.28125" style="364" customWidth="1"/>
    <col min="4103" max="4103" width="21.7109375" style="364" customWidth="1"/>
    <col min="4104" max="4110" width="14.28125" style="364" customWidth="1"/>
    <col min="4111" max="4111" width="13.00390625" style="364" customWidth="1"/>
    <col min="4112" max="4352" width="0" style="364" hidden="1" customWidth="1"/>
    <col min="4353" max="4353" width="4.7109375" style="364" customWidth="1"/>
    <col min="4354" max="4354" width="2.57421875" style="364" customWidth="1"/>
    <col min="4355" max="4355" width="41.00390625" style="364" customWidth="1"/>
    <col min="4356" max="4358" width="14.28125" style="364" customWidth="1"/>
    <col min="4359" max="4359" width="21.7109375" style="364" customWidth="1"/>
    <col min="4360" max="4366" width="14.28125" style="364" customWidth="1"/>
    <col min="4367" max="4367" width="13.00390625" style="364" customWidth="1"/>
    <col min="4368" max="4608" width="0" style="364" hidden="1" customWidth="1"/>
    <col min="4609" max="4609" width="4.7109375" style="364" customWidth="1"/>
    <col min="4610" max="4610" width="2.57421875" style="364" customWidth="1"/>
    <col min="4611" max="4611" width="41.00390625" style="364" customWidth="1"/>
    <col min="4612" max="4614" width="14.28125" style="364" customWidth="1"/>
    <col min="4615" max="4615" width="21.7109375" style="364" customWidth="1"/>
    <col min="4616" max="4622" width="14.28125" style="364" customWidth="1"/>
    <col min="4623" max="4623" width="13.00390625" style="364" customWidth="1"/>
    <col min="4624" max="4864" width="0" style="364" hidden="1" customWidth="1"/>
    <col min="4865" max="4865" width="4.7109375" style="364" customWidth="1"/>
    <col min="4866" max="4866" width="2.57421875" style="364" customWidth="1"/>
    <col min="4867" max="4867" width="41.00390625" style="364" customWidth="1"/>
    <col min="4868" max="4870" width="14.28125" style="364" customWidth="1"/>
    <col min="4871" max="4871" width="21.7109375" style="364" customWidth="1"/>
    <col min="4872" max="4878" width="14.28125" style="364" customWidth="1"/>
    <col min="4879" max="4879" width="13.00390625" style="364" customWidth="1"/>
    <col min="4880" max="5120" width="0" style="364" hidden="1" customWidth="1"/>
    <col min="5121" max="5121" width="4.7109375" style="364" customWidth="1"/>
    <col min="5122" max="5122" width="2.57421875" style="364" customWidth="1"/>
    <col min="5123" max="5123" width="41.00390625" style="364" customWidth="1"/>
    <col min="5124" max="5126" width="14.28125" style="364" customWidth="1"/>
    <col min="5127" max="5127" width="21.7109375" style="364" customWidth="1"/>
    <col min="5128" max="5134" width="14.28125" style="364" customWidth="1"/>
    <col min="5135" max="5135" width="13.00390625" style="364" customWidth="1"/>
    <col min="5136" max="5376" width="0" style="364" hidden="1" customWidth="1"/>
    <col min="5377" max="5377" width="4.7109375" style="364" customWidth="1"/>
    <col min="5378" max="5378" width="2.57421875" style="364" customWidth="1"/>
    <col min="5379" max="5379" width="41.00390625" style="364" customWidth="1"/>
    <col min="5380" max="5382" width="14.28125" style="364" customWidth="1"/>
    <col min="5383" max="5383" width="21.7109375" style="364" customWidth="1"/>
    <col min="5384" max="5390" width="14.28125" style="364" customWidth="1"/>
    <col min="5391" max="5391" width="13.00390625" style="364" customWidth="1"/>
    <col min="5392" max="5632" width="0" style="364" hidden="1" customWidth="1"/>
    <col min="5633" max="5633" width="4.7109375" style="364" customWidth="1"/>
    <col min="5634" max="5634" width="2.57421875" style="364" customWidth="1"/>
    <col min="5635" max="5635" width="41.00390625" style="364" customWidth="1"/>
    <col min="5636" max="5638" width="14.28125" style="364" customWidth="1"/>
    <col min="5639" max="5639" width="21.7109375" style="364" customWidth="1"/>
    <col min="5640" max="5646" width="14.28125" style="364" customWidth="1"/>
    <col min="5647" max="5647" width="13.00390625" style="364" customWidth="1"/>
    <col min="5648" max="5888" width="0" style="364" hidden="1" customWidth="1"/>
    <col min="5889" max="5889" width="4.7109375" style="364" customWidth="1"/>
    <col min="5890" max="5890" width="2.57421875" style="364" customWidth="1"/>
    <col min="5891" max="5891" width="41.00390625" style="364" customWidth="1"/>
    <col min="5892" max="5894" width="14.28125" style="364" customWidth="1"/>
    <col min="5895" max="5895" width="21.7109375" style="364" customWidth="1"/>
    <col min="5896" max="5902" width="14.28125" style="364" customWidth="1"/>
    <col min="5903" max="5903" width="13.00390625" style="364" customWidth="1"/>
    <col min="5904" max="6144" width="0" style="364" hidden="1" customWidth="1"/>
    <col min="6145" max="6145" width="4.7109375" style="364" customWidth="1"/>
    <col min="6146" max="6146" width="2.57421875" style="364" customWidth="1"/>
    <col min="6147" max="6147" width="41.00390625" style="364" customWidth="1"/>
    <col min="6148" max="6150" width="14.28125" style="364" customWidth="1"/>
    <col min="6151" max="6151" width="21.7109375" style="364" customWidth="1"/>
    <col min="6152" max="6158" width="14.28125" style="364" customWidth="1"/>
    <col min="6159" max="6159" width="13.00390625" style="364" customWidth="1"/>
    <col min="6160" max="6400" width="0" style="364" hidden="1" customWidth="1"/>
    <col min="6401" max="6401" width="4.7109375" style="364" customWidth="1"/>
    <col min="6402" max="6402" width="2.57421875" style="364" customWidth="1"/>
    <col min="6403" max="6403" width="41.00390625" style="364" customWidth="1"/>
    <col min="6404" max="6406" width="14.28125" style="364" customWidth="1"/>
    <col min="6407" max="6407" width="21.7109375" style="364" customWidth="1"/>
    <col min="6408" max="6414" width="14.28125" style="364" customWidth="1"/>
    <col min="6415" max="6415" width="13.00390625" style="364" customWidth="1"/>
    <col min="6416" max="6656" width="0" style="364" hidden="1" customWidth="1"/>
    <col min="6657" max="6657" width="4.7109375" style="364" customWidth="1"/>
    <col min="6658" max="6658" width="2.57421875" style="364" customWidth="1"/>
    <col min="6659" max="6659" width="41.00390625" style="364" customWidth="1"/>
    <col min="6660" max="6662" width="14.28125" style="364" customWidth="1"/>
    <col min="6663" max="6663" width="21.7109375" style="364" customWidth="1"/>
    <col min="6664" max="6670" width="14.28125" style="364" customWidth="1"/>
    <col min="6671" max="6671" width="13.00390625" style="364" customWidth="1"/>
    <col min="6672" max="6912" width="0" style="364" hidden="1" customWidth="1"/>
    <col min="6913" max="6913" width="4.7109375" style="364" customWidth="1"/>
    <col min="6914" max="6914" width="2.57421875" style="364" customWidth="1"/>
    <col min="6915" max="6915" width="41.00390625" style="364" customWidth="1"/>
    <col min="6916" max="6918" width="14.28125" style="364" customWidth="1"/>
    <col min="6919" max="6919" width="21.7109375" style="364" customWidth="1"/>
    <col min="6920" max="6926" width="14.28125" style="364" customWidth="1"/>
    <col min="6927" max="6927" width="13.00390625" style="364" customWidth="1"/>
    <col min="6928" max="7168" width="0" style="364" hidden="1" customWidth="1"/>
    <col min="7169" max="7169" width="4.7109375" style="364" customWidth="1"/>
    <col min="7170" max="7170" width="2.57421875" style="364" customWidth="1"/>
    <col min="7171" max="7171" width="41.00390625" style="364" customWidth="1"/>
    <col min="7172" max="7174" width="14.28125" style="364" customWidth="1"/>
    <col min="7175" max="7175" width="21.7109375" style="364" customWidth="1"/>
    <col min="7176" max="7182" width="14.28125" style="364" customWidth="1"/>
    <col min="7183" max="7183" width="13.00390625" style="364" customWidth="1"/>
    <col min="7184" max="7424" width="0" style="364" hidden="1" customWidth="1"/>
    <col min="7425" max="7425" width="4.7109375" style="364" customWidth="1"/>
    <col min="7426" max="7426" width="2.57421875" style="364" customWidth="1"/>
    <col min="7427" max="7427" width="41.00390625" style="364" customWidth="1"/>
    <col min="7428" max="7430" width="14.28125" style="364" customWidth="1"/>
    <col min="7431" max="7431" width="21.7109375" style="364" customWidth="1"/>
    <col min="7432" max="7438" width="14.28125" style="364" customWidth="1"/>
    <col min="7439" max="7439" width="13.00390625" style="364" customWidth="1"/>
    <col min="7440" max="7680" width="0" style="364" hidden="1" customWidth="1"/>
    <col min="7681" max="7681" width="4.7109375" style="364" customWidth="1"/>
    <col min="7682" max="7682" width="2.57421875" style="364" customWidth="1"/>
    <col min="7683" max="7683" width="41.00390625" style="364" customWidth="1"/>
    <col min="7684" max="7686" width="14.28125" style="364" customWidth="1"/>
    <col min="7687" max="7687" width="21.7109375" style="364" customWidth="1"/>
    <col min="7688" max="7694" width="14.28125" style="364" customWidth="1"/>
    <col min="7695" max="7695" width="13.00390625" style="364" customWidth="1"/>
    <col min="7696" max="7936" width="0" style="364" hidden="1" customWidth="1"/>
    <col min="7937" max="7937" width="4.7109375" style="364" customWidth="1"/>
    <col min="7938" max="7938" width="2.57421875" style="364" customWidth="1"/>
    <col min="7939" max="7939" width="41.00390625" style="364" customWidth="1"/>
    <col min="7940" max="7942" width="14.28125" style="364" customWidth="1"/>
    <col min="7943" max="7943" width="21.7109375" style="364" customWidth="1"/>
    <col min="7944" max="7950" width="14.28125" style="364" customWidth="1"/>
    <col min="7951" max="7951" width="13.00390625" style="364" customWidth="1"/>
    <col min="7952" max="8192" width="0" style="364" hidden="1" customWidth="1"/>
    <col min="8193" max="8193" width="4.7109375" style="364" customWidth="1"/>
    <col min="8194" max="8194" width="2.57421875" style="364" customWidth="1"/>
    <col min="8195" max="8195" width="41.00390625" style="364" customWidth="1"/>
    <col min="8196" max="8198" width="14.28125" style="364" customWidth="1"/>
    <col min="8199" max="8199" width="21.7109375" style="364" customWidth="1"/>
    <col min="8200" max="8206" width="14.28125" style="364" customWidth="1"/>
    <col min="8207" max="8207" width="13.00390625" style="364" customWidth="1"/>
    <col min="8208" max="8448" width="0" style="364" hidden="1" customWidth="1"/>
    <col min="8449" max="8449" width="4.7109375" style="364" customWidth="1"/>
    <col min="8450" max="8450" width="2.57421875" style="364" customWidth="1"/>
    <col min="8451" max="8451" width="41.00390625" style="364" customWidth="1"/>
    <col min="8452" max="8454" width="14.28125" style="364" customWidth="1"/>
    <col min="8455" max="8455" width="21.7109375" style="364" customWidth="1"/>
    <col min="8456" max="8462" width="14.28125" style="364" customWidth="1"/>
    <col min="8463" max="8463" width="13.00390625" style="364" customWidth="1"/>
    <col min="8464" max="8704" width="0" style="364" hidden="1" customWidth="1"/>
    <col min="8705" max="8705" width="4.7109375" style="364" customWidth="1"/>
    <col min="8706" max="8706" width="2.57421875" style="364" customWidth="1"/>
    <col min="8707" max="8707" width="41.00390625" style="364" customWidth="1"/>
    <col min="8708" max="8710" width="14.28125" style="364" customWidth="1"/>
    <col min="8711" max="8711" width="21.7109375" style="364" customWidth="1"/>
    <col min="8712" max="8718" width="14.28125" style="364" customWidth="1"/>
    <col min="8719" max="8719" width="13.00390625" style="364" customWidth="1"/>
    <col min="8720" max="8960" width="0" style="364" hidden="1" customWidth="1"/>
    <col min="8961" max="8961" width="4.7109375" style="364" customWidth="1"/>
    <col min="8962" max="8962" width="2.57421875" style="364" customWidth="1"/>
    <col min="8963" max="8963" width="41.00390625" style="364" customWidth="1"/>
    <col min="8964" max="8966" width="14.28125" style="364" customWidth="1"/>
    <col min="8967" max="8967" width="21.7109375" style="364" customWidth="1"/>
    <col min="8968" max="8974" width="14.28125" style="364" customWidth="1"/>
    <col min="8975" max="8975" width="13.00390625" style="364" customWidth="1"/>
    <col min="8976" max="9216" width="0" style="364" hidden="1" customWidth="1"/>
    <col min="9217" max="9217" width="4.7109375" style="364" customWidth="1"/>
    <col min="9218" max="9218" width="2.57421875" style="364" customWidth="1"/>
    <col min="9219" max="9219" width="41.00390625" style="364" customWidth="1"/>
    <col min="9220" max="9222" width="14.28125" style="364" customWidth="1"/>
    <col min="9223" max="9223" width="21.7109375" style="364" customWidth="1"/>
    <col min="9224" max="9230" width="14.28125" style="364" customWidth="1"/>
    <col min="9231" max="9231" width="13.00390625" style="364" customWidth="1"/>
    <col min="9232" max="9472" width="0" style="364" hidden="1" customWidth="1"/>
    <col min="9473" max="9473" width="4.7109375" style="364" customWidth="1"/>
    <col min="9474" max="9474" width="2.57421875" style="364" customWidth="1"/>
    <col min="9475" max="9475" width="41.00390625" style="364" customWidth="1"/>
    <col min="9476" max="9478" width="14.28125" style="364" customWidth="1"/>
    <col min="9479" max="9479" width="21.7109375" style="364" customWidth="1"/>
    <col min="9480" max="9486" width="14.28125" style="364" customWidth="1"/>
    <col min="9487" max="9487" width="13.00390625" style="364" customWidth="1"/>
    <col min="9488" max="9728" width="0" style="364" hidden="1" customWidth="1"/>
    <col min="9729" max="9729" width="4.7109375" style="364" customWidth="1"/>
    <col min="9730" max="9730" width="2.57421875" style="364" customWidth="1"/>
    <col min="9731" max="9731" width="41.00390625" style="364" customWidth="1"/>
    <col min="9732" max="9734" width="14.28125" style="364" customWidth="1"/>
    <col min="9735" max="9735" width="21.7109375" style="364" customWidth="1"/>
    <col min="9736" max="9742" width="14.28125" style="364" customWidth="1"/>
    <col min="9743" max="9743" width="13.00390625" style="364" customWidth="1"/>
    <col min="9744" max="9984" width="0" style="364" hidden="1" customWidth="1"/>
    <col min="9985" max="9985" width="4.7109375" style="364" customWidth="1"/>
    <col min="9986" max="9986" width="2.57421875" style="364" customWidth="1"/>
    <col min="9987" max="9987" width="41.00390625" style="364" customWidth="1"/>
    <col min="9988" max="9990" width="14.28125" style="364" customWidth="1"/>
    <col min="9991" max="9991" width="21.7109375" style="364" customWidth="1"/>
    <col min="9992" max="9998" width="14.28125" style="364" customWidth="1"/>
    <col min="9999" max="9999" width="13.00390625" style="364" customWidth="1"/>
    <col min="10000" max="10240" width="0" style="364" hidden="1" customWidth="1"/>
    <col min="10241" max="10241" width="4.7109375" style="364" customWidth="1"/>
    <col min="10242" max="10242" width="2.57421875" style="364" customWidth="1"/>
    <col min="10243" max="10243" width="41.00390625" style="364" customWidth="1"/>
    <col min="10244" max="10246" width="14.28125" style="364" customWidth="1"/>
    <col min="10247" max="10247" width="21.7109375" style="364" customWidth="1"/>
    <col min="10248" max="10254" width="14.28125" style="364" customWidth="1"/>
    <col min="10255" max="10255" width="13.00390625" style="364" customWidth="1"/>
    <col min="10256" max="10496" width="0" style="364" hidden="1" customWidth="1"/>
    <col min="10497" max="10497" width="4.7109375" style="364" customWidth="1"/>
    <col min="10498" max="10498" width="2.57421875" style="364" customWidth="1"/>
    <col min="10499" max="10499" width="41.00390625" style="364" customWidth="1"/>
    <col min="10500" max="10502" width="14.28125" style="364" customWidth="1"/>
    <col min="10503" max="10503" width="21.7109375" style="364" customWidth="1"/>
    <col min="10504" max="10510" width="14.28125" style="364" customWidth="1"/>
    <col min="10511" max="10511" width="13.00390625" style="364" customWidth="1"/>
    <col min="10512" max="10752" width="0" style="364" hidden="1" customWidth="1"/>
    <col min="10753" max="10753" width="4.7109375" style="364" customWidth="1"/>
    <col min="10754" max="10754" width="2.57421875" style="364" customWidth="1"/>
    <col min="10755" max="10755" width="41.00390625" style="364" customWidth="1"/>
    <col min="10756" max="10758" width="14.28125" style="364" customWidth="1"/>
    <col min="10759" max="10759" width="21.7109375" style="364" customWidth="1"/>
    <col min="10760" max="10766" width="14.28125" style="364" customWidth="1"/>
    <col min="10767" max="10767" width="13.00390625" style="364" customWidth="1"/>
    <col min="10768" max="11008" width="0" style="364" hidden="1" customWidth="1"/>
    <col min="11009" max="11009" width="4.7109375" style="364" customWidth="1"/>
    <col min="11010" max="11010" width="2.57421875" style="364" customWidth="1"/>
    <col min="11011" max="11011" width="41.00390625" style="364" customWidth="1"/>
    <col min="11012" max="11014" width="14.28125" style="364" customWidth="1"/>
    <col min="11015" max="11015" width="21.7109375" style="364" customWidth="1"/>
    <col min="11016" max="11022" width="14.28125" style="364" customWidth="1"/>
    <col min="11023" max="11023" width="13.00390625" style="364" customWidth="1"/>
    <col min="11024" max="11264" width="0" style="364" hidden="1" customWidth="1"/>
    <col min="11265" max="11265" width="4.7109375" style="364" customWidth="1"/>
    <col min="11266" max="11266" width="2.57421875" style="364" customWidth="1"/>
    <col min="11267" max="11267" width="41.00390625" style="364" customWidth="1"/>
    <col min="11268" max="11270" width="14.28125" style="364" customWidth="1"/>
    <col min="11271" max="11271" width="21.7109375" style="364" customWidth="1"/>
    <col min="11272" max="11278" width="14.28125" style="364" customWidth="1"/>
    <col min="11279" max="11279" width="13.00390625" style="364" customWidth="1"/>
    <col min="11280" max="11520" width="0" style="364" hidden="1" customWidth="1"/>
    <col min="11521" max="11521" width="4.7109375" style="364" customWidth="1"/>
    <col min="11522" max="11522" width="2.57421875" style="364" customWidth="1"/>
    <col min="11523" max="11523" width="41.00390625" style="364" customWidth="1"/>
    <col min="11524" max="11526" width="14.28125" style="364" customWidth="1"/>
    <col min="11527" max="11527" width="21.7109375" style="364" customWidth="1"/>
    <col min="11528" max="11534" width="14.28125" style="364" customWidth="1"/>
    <col min="11535" max="11535" width="13.00390625" style="364" customWidth="1"/>
    <col min="11536" max="11776" width="0" style="364" hidden="1" customWidth="1"/>
    <col min="11777" max="11777" width="4.7109375" style="364" customWidth="1"/>
    <col min="11778" max="11778" width="2.57421875" style="364" customWidth="1"/>
    <col min="11779" max="11779" width="41.00390625" style="364" customWidth="1"/>
    <col min="11780" max="11782" width="14.28125" style="364" customWidth="1"/>
    <col min="11783" max="11783" width="21.7109375" style="364" customWidth="1"/>
    <col min="11784" max="11790" width="14.28125" style="364" customWidth="1"/>
    <col min="11791" max="11791" width="13.00390625" style="364" customWidth="1"/>
    <col min="11792" max="12032" width="0" style="364" hidden="1" customWidth="1"/>
    <col min="12033" max="12033" width="4.7109375" style="364" customWidth="1"/>
    <col min="12034" max="12034" width="2.57421875" style="364" customWidth="1"/>
    <col min="12035" max="12035" width="41.00390625" style="364" customWidth="1"/>
    <col min="12036" max="12038" width="14.28125" style="364" customWidth="1"/>
    <col min="12039" max="12039" width="21.7109375" style="364" customWidth="1"/>
    <col min="12040" max="12046" width="14.28125" style="364" customWidth="1"/>
    <col min="12047" max="12047" width="13.00390625" style="364" customWidth="1"/>
    <col min="12048" max="12288" width="0" style="364" hidden="1" customWidth="1"/>
    <col min="12289" max="12289" width="4.7109375" style="364" customWidth="1"/>
    <col min="12290" max="12290" width="2.57421875" style="364" customWidth="1"/>
    <col min="12291" max="12291" width="41.00390625" style="364" customWidth="1"/>
    <col min="12292" max="12294" width="14.28125" style="364" customWidth="1"/>
    <col min="12295" max="12295" width="21.7109375" style="364" customWidth="1"/>
    <col min="12296" max="12302" width="14.28125" style="364" customWidth="1"/>
    <col min="12303" max="12303" width="13.00390625" style="364" customWidth="1"/>
    <col min="12304" max="12544" width="0" style="364" hidden="1" customWidth="1"/>
    <col min="12545" max="12545" width="4.7109375" style="364" customWidth="1"/>
    <col min="12546" max="12546" width="2.57421875" style="364" customWidth="1"/>
    <col min="12547" max="12547" width="41.00390625" style="364" customWidth="1"/>
    <col min="12548" max="12550" width="14.28125" style="364" customWidth="1"/>
    <col min="12551" max="12551" width="21.7109375" style="364" customWidth="1"/>
    <col min="12552" max="12558" width="14.28125" style="364" customWidth="1"/>
    <col min="12559" max="12559" width="13.00390625" style="364" customWidth="1"/>
    <col min="12560" max="12800" width="0" style="364" hidden="1" customWidth="1"/>
    <col min="12801" max="12801" width="4.7109375" style="364" customWidth="1"/>
    <col min="12802" max="12802" width="2.57421875" style="364" customWidth="1"/>
    <col min="12803" max="12803" width="41.00390625" style="364" customWidth="1"/>
    <col min="12804" max="12806" width="14.28125" style="364" customWidth="1"/>
    <col min="12807" max="12807" width="21.7109375" style="364" customWidth="1"/>
    <col min="12808" max="12814" width="14.28125" style="364" customWidth="1"/>
    <col min="12815" max="12815" width="13.00390625" style="364" customWidth="1"/>
    <col min="12816" max="13056" width="0" style="364" hidden="1" customWidth="1"/>
    <col min="13057" max="13057" width="4.7109375" style="364" customWidth="1"/>
    <col min="13058" max="13058" width="2.57421875" style="364" customWidth="1"/>
    <col min="13059" max="13059" width="41.00390625" style="364" customWidth="1"/>
    <col min="13060" max="13062" width="14.28125" style="364" customWidth="1"/>
    <col min="13063" max="13063" width="21.7109375" style="364" customWidth="1"/>
    <col min="13064" max="13070" width="14.28125" style="364" customWidth="1"/>
    <col min="13071" max="13071" width="13.00390625" style="364" customWidth="1"/>
    <col min="13072" max="13312" width="0" style="364" hidden="1" customWidth="1"/>
    <col min="13313" max="13313" width="4.7109375" style="364" customWidth="1"/>
    <col min="13314" max="13314" width="2.57421875" style="364" customWidth="1"/>
    <col min="13315" max="13315" width="41.00390625" style="364" customWidth="1"/>
    <col min="13316" max="13318" width="14.28125" style="364" customWidth="1"/>
    <col min="13319" max="13319" width="21.7109375" style="364" customWidth="1"/>
    <col min="13320" max="13326" width="14.28125" style="364" customWidth="1"/>
    <col min="13327" max="13327" width="13.00390625" style="364" customWidth="1"/>
    <col min="13328" max="13568" width="0" style="364" hidden="1" customWidth="1"/>
    <col min="13569" max="13569" width="4.7109375" style="364" customWidth="1"/>
    <col min="13570" max="13570" width="2.57421875" style="364" customWidth="1"/>
    <col min="13571" max="13571" width="41.00390625" style="364" customWidth="1"/>
    <col min="13572" max="13574" width="14.28125" style="364" customWidth="1"/>
    <col min="13575" max="13575" width="21.7109375" style="364" customWidth="1"/>
    <col min="13576" max="13582" width="14.28125" style="364" customWidth="1"/>
    <col min="13583" max="13583" width="13.00390625" style="364" customWidth="1"/>
    <col min="13584" max="13824" width="0" style="364" hidden="1" customWidth="1"/>
    <col min="13825" max="13825" width="4.7109375" style="364" customWidth="1"/>
    <col min="13826" max="13826" width="2.57421875" style="364" customWidth="1"/>
    <col min="13827" max="13827" width="41.00390625" style="364" customWidth="1"/>
    <col min="13828" max="13830" width="14.28125" style="364" customWidth="1"/>
    <col min="13831" max="13831" width="21.7109375" style="364" customWidth="1"/>
    <col min="13832" max="13838" width="14.28125" style="364" customWidth="1"/>
    <col min="13839" max="13839" width="13.00390625" style="364" customWidth="1"/>
    <col min="13840" max="14080" width="0" style="364" hidden="1" customWidth="1"/>
    <col min="14081" max="14081" width="4.7109375" style="364" customWidth="1"/>
    <col min="14082" max="14082" width="2.57421875" style="364" customWidth="1"/>
    <col min="14083" max="14083" width="41.00390625" style="364" customWidth="1"/>
    <col min="14084" max="14086" width="14.28125" style="364" customWidth="1"/>
    <col min="14087" max="14087" width="21.7109375" style="364" customWidth="1"/>
    <col min="14088" max="14094" width="14.28125" style="364" customWidth="1"/>
    <col min="14095" max="14095" width="13.00390625" style="364" customWidth="1"/>
    <col min="14096" max="14336" width="0" style="364" hidden="1" customWidth="1"/>
    <col min="14337" max="14337" width="4.7109375" style="364" customWidth="1"/>
    <col min="14338" max="14338" width="2.57421875" style="364" customWidth="1"/>
    <col min="14339" max="14339" width="41.00390625" style="364" customWidth="1"/>
    <col min="14340" max="14342" width="14.28125" style="364" customWidth="1"/>
    <col min="14343" max="14343" width="21.7109375" style="364" customWidth="1"/>
    <col min="14344" max="14350" width="14.28125" style="364" customWidth="1"/>
    <col min="14351" max="14351" width="13.00390625" style="364" customWidth="1"/>
    <col min="14352" max="14592" width="0" style="364" hidden="1" customWidth="1"/>
    <col min="14593" max="14593" width="4.7109375" style="364" customWidth="1"/>
    <col min="14594" max="14594" width="2.57421875" style="364" customWidth="1"/>
    <col min="14595" max="14595" width="41.00390625" style="364" customWidth="1"/>
    <col min="14596" max="14598" width="14.28125" style="364" customWidth="1"/>
    <col min="14599" max="14599" width="21.7109375" style="364" customWidth="1"/>
    <col min="14600" max="14606" width="14.28125" style="364" customWidth="1"/>
    <col min="14607" max="14607" width="13.00390625" style="364" customWidth="1"/>
    <col min="14608" max="14848" width="0" style="364" hidden="1" customWidth="1"/>
    <col min="14849" max="14849" width="4.7109375" style="364" customWidth="1"/>
    <col min="14850" max="14850" width="2.57421875" style="364" customWidth="1"/>
    <col min="14851" max="14851" width="41.00390625" style="364" customWidth="1"/>
    <col min="14852" max="14854" width="14.28125" style="364" customWidth="1"/>
    <col min="14855" max="14855" width="21.7109375" style="364" customWidth="1"/>
    <col min="14856" max="14862" width="14.28125" style="364" customWidth="1"/>
    <col min="14863" max="14863" width="13.00390625" style="364" customWidth="1"/>
    <col min="14864" max="15104" width="0" style="364" hidden="1" customWidth="1"/>
    <col min="15105" max="15105" width="4.7109375" style="364" customWidth="1"/>
    <col min="15106" max="15106" width="2.57421875" style="364" customWidth="1"/>
    <col min="15107" max="15107" width="41.00390625" style="364" customWidth="1"/>
    <col min="15108" max="15110" width="14.28125" style="364" customWidth="1"/>
    <col min="15111" max="15111" width="21.7109375" style="364" customWidth="1"/>
    <col min="15112" max="15118" width="14.28125" style="364" customWidth="1"/>
    <col min="15119" max="15119" width="13.00390625" style="364" customWidth="1"/>
    <col min="15120" max="15360" width="0" style="364" hidden="1" customWidth="1"/>
    <col min="15361" max="15361" width="4.7109375" style="364" customWidth="1"/>
    <col min="15362" max="15362" width="2.57421875" style="364" customWidth="1"/>
    <col min="15363" max="15363" width="41.00390625" style="364" customWidth="1"/>
    <col min="15364" max="15366" width="14.28125" style="364" customWidth="1"/>
    <col min="15367" max="15367" width="21.7109375" style="364" customWidth="1"/>
    <col min="15368" max="15374" width="14.28125" style="364" customWidth="1"/>
    <col min="15375" max="15375" width="13.00390625" style="364" customWidth="1"/>
    <col min="15376" max="15616" width="0" style="364" hidden="1" customWidth="1"/>
    <col min="15617" max="15617" width="4.7109375" style="364" customWidth="1"/>
    <col min="15618" max="15618" width="2.57421875" style="364" customWidth="1"/>
    <col min="15619" max="15619" width="41.00390625" style="364" customWidth="1"/>
    <col min="15620" max="15622" width="14.28125" style="364" customWidth="1"/>
    <col min="15623" max="15623" width="21.7109375" style="364" customWidth="1"/>
    <col min="15624" max="15630" width="14.28125" style="364" customWidth="1"/>
    <col min="15631" max="15631" width="13.00390625" style="364" customWidth="1"/>
    <col min="15632" max="15872" width="0" style="364" hidden="1" customWidth="1"/>
    <col min="15873" max="15873" width="4.7109375" style="364" customWidth="1"/>
    <col min="15874" max="15874" width="2.57421875" style="364" customWidth="1"/>
    <col min="15875" max="15875" width="41.00390625" style="364" customWidth="1"/>
    <col min="15876" max="15878" width="14.28125" style="364" customWidth="1"/>
    <col min="15879" max="15879" width="21.7109375" style="364" customWidth="1"/>
    <col min="15880" max="15886" width="14.28125" style="364" customWidth="1"/>
    <col min="15887" max="15887" width="13.00390625" style="364" customWidth="1"/>
    <col min="15888" max="16128" width="0" style="364" hidden="1" customWidth="1"/>
    <col min="16129" max="16129" width="4.7109375" style="364" customWidth="1"/>
    <col min="16130" max="16130" width="2.57421875" style="364" customWidth="1"/>
    <col min="16131" max="16131" width="41.00390625" style="364" customWidth="1"/>
    <col min="16132" max="16134" width="14.28125" style="364" customWidth="1"/>
    <col min="16135" max="16135" width="21.7109375" style="364" customWidth="1"/>
    <col min="16136" max="16142" width="14.28125" style="364" customWidth="1"/>
    <col min="16143" max="16143" width="13.00390625" style="364" customWidth="1"/>
    <col min="16144" max="16384" width="0" style="364" hidden="1" customWidth="1"/>
  </cols>
  <sheetData>
    <row r="1" spans="1:14" ht="18">
      <c r="A1" s="446" t="s">
        <v>416</v>
      </c>
      <c r="B1" s="446"/>
      <c r="C1" s="446"/>
      <c r="D1" s="446"/>
      <c r="E1" s="446"/>
      <c r="F1" s="446"/>
      <c r="G1" s="367"/>
      <c r="H1" s="367"/>
      <c r="I1" s="367"/>
      <c r="J1" s="367"/>
      <c r="K1" s="367"/>
      <c r="L1" s="367"/>
      <c r="M1" s="367"/>
      <c r="N1" s="367"/>
    </row>
    <row r="2" ht="12.75"/>
    <row r="3" spans="2:4" ht="15.75">
      <c r="B3" s="570" t="s">
        <v>417</v>
      </c>
      <c r="C3" s="509"/>
      <c r="D3" s="509"/>
    </row>
    <row r="4" spans="1:14" ht="116.25" customHeight="1">
      <c r="A4" s="366"/>
      <c r="B4" s="502" t="s">
        <v>1082</v>
      </c>
      <c r="C4" s="448"/>
      <c r="D4" s="448"/>
      <c r="E4" s="448"/>
      <c r="F4" s="448"/>
      <c r="G4" s="380"/>
      <c r="H4" s="380"/>
      <c r="I4" s="380"/>
      <c r="J4" s="380"/>
      <c r="K4" s="380"/>
      <c r="L4" s="380"/>
      <c r="M4" s="380"/>
      <c r="N4" s="380"/>
    </row>
    <row r="5" spans="1:14" ht="12.75">
      <c r="A5" s="366"/>
      <c r="B5" s="355"/>
      <c r="C5" s="351"/>
      <c r="D5" s="351"/>
      <c r="E5" s="351"/>
      <c r="F5" s="351"/>
      <c r="G5" s="380"/>
      <c r="H5" s="380"/>
      <c r="I5" s="380"/>
      <c r="J5" s="380"/>
      <c r="K5" s="380"/>
      <c r="L5" s="380"/>
      <c r="M5" s="380"/>
      <c r="N5" s="380"/>
    </row>
    <row r="6" spans="1:14" ht="25.5">
      <c r="A6" s="366" t="s">
        <v>356</v>
      </c>
      <c r="B6" s="631"/>
      <c r="C6" s="632"/>
      <c r="D6" s="632"/>
      <c r="E6" s="337" t="s">
        <v>1017</v>
      </c>
      <c r="F6" s="135" t="s">
        <v>1016</v>
      </c>
      <c r="G6" s="381"/>
      <c r="H6" s="381"/>
      <c r="I6" s="381"/>
      <c r="J6" s="381"/>
      <c r="K6" s="381"/>
      <c r="L6" s="381"/>
      <c r="M6" s="381"/>
      <c r="N6" s="381"/>
    </row>
    <row r="7" spans="1:14" ht="27" customHeight="1">
      <c r="A7" s="366" t="s">
        <v>356</v>
      </c>
      <c r="B7" s="442" t="s">
        <v>215</v>
      </c>
      <c r="C7" s="458"/>
      <c r="D7" s="458"/>
      <c r="E7" s="382" t="s">
        <v>1053</v>
      </c>
      <c r="F7" s="161"/>
      <c r="G7" s="383"/>
      <c r="H7" s="383"/>
      <c r="I7" s="383"/>
      <c r="J7" s="383"/>
      <c r="K7" s="383"/>
      <c r="L7" s="383"/>
      <c r="M7" s="383"/>
      <c r="N7" s="383"/>
    </row>
    <row r="8" spans="1:14" ht="12.75">
      <c r="A8" s="366"/>
      <c r="B8" s="216"/>
      <c r="C8" s="357"/>
      <c r="D8" s="357"/>
      <c r="E8" s="217"/>
      <c r="F8" s="217"/>
      <c r="G8" s="383"/>
      <c r="H8" s="383"/>
      <c r="I8" s="383"/>
      <c r="J8" s="383"/>
      <c r="K8" s="383"/>
      <c r="L8" s="383"/>
      <c r="M8" s="383"/>
      <c r="N8" s="383"/>
    </row>
    <row r="9" spans="1:14" ht="12.75">
      <c r="A9" s="366" t="s">
        <v>358</v>
      </c>
      <c r="B9" s="608" t="s">
        <v>198</v>
      </c>
      <c r="C9" s="608"/>
      <c r="D9" s="608"/>
      <c r="E9" s="608"/>
      <c r="F9" s="608"/>
      <c r="G9" s="384"/>
      <c r="H9" s="384"/>
      <c r="I9" s="384"/>
      <c r="J9" s="384"/>
      <c r="K9" s="384"/>
      <c r="L9" s="384"/>
      <c r="M9" s="384"/>
      <c r="N9" s="384"/>
    </row>
    <row r="10" spans="1:4" ht="12.75">
      <c r="A10" s="366" t="s">
        <v>358</v>
      </c>
      <c r="B10" s="627" t="s">
        <v>199</v>
      </c>
      <c r="C10" s="627"/>
      <c r="D10" s="347" t="s">
        <v>1053</v>
      </c>
    </row>
    <row r="11" spans="1:4" ht="12.75">
      <c r="A11" s="366" t="s">
        <v>358</v>
      </c>
      <c r="B11" s="492" t="s">
        <v>200</v>
      </c>
      <c r="C11" s="492"/>
      <c r="D11" s="95"/>
    </row>
    <row r="12" spans="1:4" ht="12.75">
      <c r="A12" s="366" t="s">
        <v>358</v>
      </c>
      <c r="B12" s="492" t="s">
        <v>201</v>
      </c>
      <c r="C12" s="492"/>
      <c r="D12" s="95"/>
    </row>
    <row r="13" ht="12.75"/>
    <row r="14" spans="1:14" ht="59.25">
      <c r="A14" s="366" t="s">
        <v>356</v>
      </c>
      <c r="B14" s="628"/>
      <c r="C14" s="629"/>
      <c r="D14" s="630"/>
      <c r="E14" s="365" t="s">
        <v>422</v>
      </c>
      <c r="F14" s="365" t="s">
        <v>423</v>
      </c>
      <c r="G14" s="385"/>
      <c r="H14" s="385"/>
      <c r="I14" s="385"/>
      <c r="J14" s="385"/>
      <c r="K14" s="385"/>
      <c r="L14" s="385"/>
      <c r="M14" s="385"/>
      <c r="N14" s="385"/>
    </row>
    <row r="15" spans="1:14" ht="15">
      <c r="A15" s="366" t="s">
        <v>356</v>
      </c>
      <c r="B15" s="624" t="s">
        <v>418</v>
      </c>
      <c r="C15" s="625"/>
      <c r="D15" s="625"/>
      <c r="E15" s="625"/>
      <c r="F15" s="626"/>
      <c r="G15" s="386"/>
      <c r="H15" s="386"/>
      <c r="I15" s="386"/>
      <c r="J15" s="386"/>
      <c r="K15" s="386"/>
      <c r="L15" s="386"/>
      <c r="M15" s="386"/>
      <c r="N15" s="386"/>
    </row>
    <row r="16" spans="1:14" ht="12.75">
      <c r="A16" s="366" t="s">
        <v>356</v>
      </c>
      <c r="B16" s="518" t="s">
        <v>419</v>
      </c>
      <c r="C16" s="460"/>
      <c r="D16" s="461"/>
      <c r="E16" s="151">
        <v>1995949</v>
      </c>
      <c r="F16" s="151">
        <v>7520</v>
      </c>
      <c r="G16" s="387"/>
      <c r="H16" s="387"/>
      <c r="I16" s="387"/>
      <c r="J16" s="387"/>
      <c r="K16" s="387"/>
      <c r="L16" s="387"/>
      <c r="M16" s="387"/>
      <c r="N16" s="387"/>
    </row>
    <row r="17" spans="1:14" ht="26.25" customHeight="1">
      <c r="A17" s="366" t="s">
        <v>356</v>
      </c>
      <c r="B17" s="518" t="s">
        <v>489</v>
      </c>
      <c r="C17" s="460"/>
      <c r="D17" s="461"/>
      <c r="E17" s="151">
        <v>734000</v>
      </c>
      <c r="F17" s="151">
        <v>0</v>
      </c>
      <c r="G17" s="387"/>
      <c r="H17" s="387"/>
      <c r="I17" s="387"/>
      <c r="J17" s="387"/>
      <c r="K17" s="387"/>
      <c r="L17" s="387"/>
      <c r="M17" s="387"/>
      <c r="N17" s="387"/>
    </row>
    <row r="18" spans="1:14" ht="40.5" customHeight="1">
      <c r="A18" s="366" t="s">
        <v>356</v>
      </c>
      <c r="B18" s="594" t="s">
        <v>807</v>
      </c>
      <c r="C18" s="633"/>
      <c r="D18" s="595"/>
      <c r="E18" s="151">
        <v>24718967</v>
      </c>
      <c r="F18" s="151">
        <v>2031449</v>
      </c>
      <c r="G18" s="387"/>
      <c r="H18" s="387"/>
      <c r="I18" s="387"/>
      <c r="J18" s="387"/>
      <c r="K18" s="387"/>
      <c r="L18" s="387"/>
      <c r="M18" s="387"/>
      <c r="N18" s="387"/>
    </row>
    <row r="19" spans="1:14" ht="27.75" customHeight="1">
      <c r="A19" s="366" t="s">
        <v>356</v>
      </c>
      <c r="B19" s="518" t="s">
        <v>216</v>
      </c>
      <c r="C19" s="460"/>
      <c r="D19" s="461"/>
      <c r="E19" s="151">
        <v>1293024</v>
      </c>
      <c r="F19" s="151">
        <v>87313</v>
      </c>
      <c r="G19" s="387"/>
      <c r="H19" s="387"/>
      <c r="I19" s="387"/>
      <c r="J19" s="387"/>
      <c r="K19" s="387"/>
      <c r="L19" s="387"/>
      <c r="M19" s="387"/>
      <c r="N19" s="387"/>
    </row>
    <row r="20" spans="1:14" ht="12.75">
      <c r="A20" s="366" t="s">
        <v>356</v>
      </c>
      <c r="B20" s="621" t="s">
        <v>533</v>
      </c>
      <c r="C20" s="622"/>
      <c r="D20" s="623"/>
      <c r="E20" s="152">
        <f>SUM(E16:E19)</f>
        <v>28741940</v>
      </c>
      <c r="F20" s="152">
        <f>SUM(F16:F19)</f>
        <v>2126282</v>
      </c>
      <c r="G20" s="388"/>
      <c r="H20" s="388"/>
      <c r="I20" s="388"/>
      <c r="J20" s="388"/>
      <c r="K20" s="388"/>
      <c r="L20" s="388"/>
      <c r="M20" s="388"/>
      <c r="N20" s="388"/>
    </row>
    <row r="21" spans="1:14" ht="15">
      <c r="A21" s="366" t="s">
        <v>356</v>
      </c>
      <c r="B21" s="624" t="s">
        <v>534</v>
      </c>
      <c r="C21" s="625"/>
      <c r="D21" s="625"/>
      <c r="E21" s="625"/>
      <c r="F21" s="626"/>
      <c r="G21" s="386"/>
      <c r="H21" s="386"/>
      <c r="I21" s="386"/>
      <c r="J21" s="386"/>
      <c r="K21" s="386"/>
      <c r="L21" s="386"/>
      <c r="M21" s="386"/>
      <c r="N21" s="386"/>
    </row>
    <row r="22" spans="1:14" ht="12.75">
      <c r="A22" s="366" t="s">
        <v>356</v>
      </c>
      <c r="B22" s="518" t="s">
        <v>535</v>
      </c>
      <c r="C22" s="460"/>
      <c r="D22" s="461"/>
      <c r="E22" s="153">
        <v>7204610</v>
      </c>
      <c r="F22" s="153">
        <v>1249686</v>
      </c>
      <c r="G22" s="389"/>
      <c r="H22" s="389"/>
      <c r="I22" s="389"/>
      <c r="J22" s="389"/>
      <c r="K22" s="389"/>
      <c r="L22" s="389"/>
      <c r="M22" s="389"/>
      <c r="N22" s="389"/>
    </row>
    <row r="23" spans="1:14" ht="12.75">
      <c r="A23" s="366" t="s">
        <v>356</v>
      </c>
      <c r="B23" s="518" t="s">
        <v>868</v>
      </c>
      <c r="C23" s="460"/>
      <c r="D23" s="461"/>
      <c r="E23" s="153">
        <v>314101</v>
      </c>
      <c r="F23" s="361"/>
      <c r="G23" s="390"/>
      <c r="H23" s="390"/>
      <c r="I23" s="390"/>
      <c r="J23" s="390"/>
      <c r="K23" s="390"/>
      <c r="L23" s="390"/>
      <c r="M23" s="390"/>
      <c r="N23" s="390"/>
    </row>
    <row r="24" spans="1:14" ht="25.5" customHeight="1">
      <c r="A24" s="366" t="s">
        <v>356</v>
      </c>
      <c r="B24" s="518" t="s">
        <v>490</v>
      </c>
      <c r="C24" s="460"/>
      <c r="D24" s="461"/>
      <c r="E24" s="153">
        <v>2347808</v>
      </c>
      <c r="F24" s="154">
        <v>169262</v>
      </c>
      <c r="G24" s="389"/>
      <c r="H24" s="389"/>
      <c r="I24" s="389"/>
      <c r="J24" s="389"/>
      <c r="K24" s="389"/>
      <c r="L24" s="389"/>
      <c r="M24" s="389"/>
      <c r="N24" s="389"/>
    </row>
    <row r="25" spans="1:14" ht="12.75">
      <c r="A25" s="366" t="s">
        <v>356</v>
      </c>
      <c r="B25" s="621" t="s">
        <v>536</v>
      </c>
      <c r="C25" s="622"/>
      <c r="D25" s="623"/>
      <c r="E25" s="152">
        <f>SUM(E22:E24)</f>
        <v>9866519</v>
      </c>
      <c r="F25" s="152">
        <f>SUM(F22,F24)</f>
        <v>1418948</v>
      </c>
      <c r="G25" s="388"/>
      <c r="H25" s="388"/>
      <c r="I25" s="388"/>
      <c r="J25" s="388"/>
      <c r="K25" s="388"/>
      <c r="L25" s="388"/>
      <c r="M25" s="388"/>
      <c r="N25" s="388"/>
    </row>
    <row r="26" spans="1:14" ht="15">
      <c r="A26" s="366" t="s">
        <v>356</v>
      </c>
      <c r="B26" s="624" t="s">
        <v>349</v>
      </c>
      <c r="C26" s="625"/>
      <c r="D26" s="625"/>
      <c r="E26" s="625"/>
      <c r="F26" s="626"/>
      <c r="G26" s="386"/>
      <c r="H26" s="386"/>
      <c r="I26" s="386"/>
      <c r="J26" s="386"/>
      <c r="K26" s="386"/>
      <c r="L26" s="386"/>
      <c r="M26" s="386"/>
      <c r="N26" s="386"/>
    </row>
    <row r="27" spans="1:14" ht="12.75">
      <c r="A27" s="366" t="s">
        <v>356</v>
      </c>
      <c r="B27" s="451" t="s">
        <v>537</v>
      </c>
      <c r="C27" s="452"/>
      <c r="D27" s="453"/>
      <c r="E27" s="153">
        <v>540697</v>
      </c>
      <c r="F27" s="153">
        <v>322786</v>
      </c>
      <c r="G27" s="389"/>
      <c r="H27" s="389"/>
      <c r="I27" s="389"/>
      <c r="J27" s="389"/>
      <c r="K27" s="389"/>
      <c r="L27" s="389"/>
      <c r="M27" s="389"/>
      <c r="N27" s="389"/>
    </row>
    <row r="28" spans="1:14" ht="38.25" customHeight="1">
      <c r="A28" s="366" t="s">
        <v>356</v>
      </c>
      <c r="B28" s="451" t="s">
        <v>491</v>
      </c>
      <c r="C28" s="452"/>
      <c r="D28" s="453"/>
      <c r="E28" s="153">
        <v>1911764</v>
      </c>
      <c r="F28" s="153">
        <v>241705</v>
      </c>
      <c r="G28" s="389"/>
      <c r="H28" s="389"/>
      <c r="I28" s="389"/>
      <c r="J28" s="389"/>
      <c r="K28" s="389"/>
      <c r="L28" s="389"/>
      <c r="M28" s="389"/>
      <c r="N28" s="389"/>
    </row>
    <row r="29" spans="1:14" ht="12.75">
      <c r="A29" s="366" t="s">
        <v>356</v>
      </c>
      <c r="B29" s="451" t="s">
        <v>538</v>
      </c>
      <c r="C29" s="452"/>
      <c r="D29" s="453"/>
      <c r="E29" s="153">
        <v>0</v>
      </c>
      <c r="F29" s="153">
        <v>0</v>
      </c>
      <c r="G29" s="389"/>
      <c r="H29" s="389"/>
      <c r="I29" s="389"/>
      <c r="J29" s="389"/>
      <c r="K29" s="389"/>
      <c r="L29" s="389"/>
      <c r="M29" s="389"/>
      <c r="N29" s="389"/>
    </row>
    <row r="30" ht="12.75"/>
    <row r="31" spans="1:14" ht="87" customHeight="1">
      <c r="A31" s="366" t="s">
        <v>357</v>
      </c>
      <c r="B31" s="579" t="s">
        <v>162</v>
      </c>
      <c r="C31" s="608"/>
      <c r="D31" s="608"/>
      <c r="E31" s="608"/>
      <c r="F31" s="608"/>
      <c r="G31" s="384"/>
      <c r="H31" s="384"/>
      <c r="I31" s="384"/>
      <c r="J31" s="384"/>
      <c r="K31" s="384"/>
      <c r="L31" s="384"/>
      <c r="M31" s="384"/>
      <c r="N31" s="384"/>
    </row>
    <row r="32" spans="1:14" ht="36">
      <c r="A32" s="366" t="s">
        <v>357</v>
      </c>
      <c r="B32" s="163"/>
      <c r="C32" s="164"/>
      <c r="D32" s="34" t="s">
        <v>539</v>
      </c>
      <c r="E32" s="34" t="s">
        <v>540</v>
      </c>
      <c r="F32" s="34" t="s">
        <v>541</v>
      </c>
      <c r="G32" s="391"/>
      <c r="H32" s="391"/>
      <c r="I32" s="391"/>
      <c r="J32" s="391"/>
      <c r="K32" s="391"/>
      <c r="L32" s="391"/>
      <c r="M32" s="391"/>
      <c r="N32" s="391"/>
    </row>
    <row r="33" spans="1:14" ht="36">
      <c r="A33" s="366" t="s">
        <v>357</v>
      </c>
      <c r="B33" s="155" t="s">
        <v>542</v>
      </c>
      <c r="C33" s="156" t="s">
        <v>1083</v>
      </c>
      <c r="D33" s="157">
        <v>619</v>
      </c>
      <c r="E33" s="157">
        <v>2112</v>
      </c>
      <c r="F33" s="157">
        <v>249</v>
      </c>
      <c r="G33" s="392"/>
      <c r="H33" s="393"/>
      <c r="I33" s="393"/>
      <c r="J33" s="393"/>
      <c r="K33" s="393"/>
      <c r="L33" s="393"/>
      <c r="M33" s="393"/>
      <c r="N33" s="393"/>
    </row>
    <row r="34" spans="1:14" ht="24.75" customHeight="1">
      <c r="A34" s="366" t="s">
        <v>357</v>
      </c>
      <c r="B34" s="155" t="s">
        <v>545</v>
      </c>
      <c r="C34" s="156" t="s">
        <v>492</v>
      </c>
      <c r="D34" s="157">
        <v>546</v>
      </c>
      <c r="E34" s="157">
        <v>1762</v>
      </c>
      <c r="F34" s="157">
        <v>179</v>
      </c>
      <c r="G34" s="393"/>
      <c r="H34" s="393"/>
      <c r="I34" s="393"/>
      <c r="J34" s="393"/>
      <c r="K34" s="393"/>
      <c r="L34" s="393"/>
      <c r="M34" s="393"/>
      <c r="N34" s="393"/>
    </row>
    <row r="35" spans="1:14" ht="24">
      <c r="A35" s="366" t="s">
        <v>357</v>
      </c>
      <c r="B35" s="155" t="s">
        <v>546</v>
      </c>
      <c r="C35" s="156" t="s">
        <v>547</v>
      </c>
      <c r="D35" s="157">
        <v>485</v>
      </c>
      <c r="E35" s="157">
        <v>1597</v>
      </c>
      <c r="F35" s="157">
        <v>162</v>
      </c>
      <c r="G35" s="393"/>
      <c r="H35" s="393"/>
      <c r="I35" s="393"/>
      <c r="J35" s="393"/>
      <c r="K35" s="393"/>
      <c r="L35" s="393"/>
      <c r="M35" s="393"/>
      <c r="N35" s="393"/>
    </row>
    <row r="36" spans="1:14" ht="24">
      <c r="A36" s="366" t="s">
        <v>357</v>
      </c>
      <c r="B36" s="155" t="s">
        <v>548</v>
      </c>
      <c r="C36" s="156" t="s">
        <v>493</v>
      </c>
      <c r="D36" s="157">
        <v>485</v>
      </c>
      <c r="E36" s="157">
        <v>1594</v>
      </c>
      <c r="F36" s="157">
        <v>152</v>
      </c>
      <c r="G36" s="393"/>
      <c r="H36" s="393"/>
      <c r="I36" s="393"/>
      <c r="J36" s="393"/>
      <c r="K36" s="393"/>
      <c r="L36" s="393"/>
      <c r="M36" s="393"/>
      <c r="N36" s="393"/>
    </row>
    <row r="37" spans="1:14" ht="24">
      <c r="A37" s="366" t="s">
        <v>357</v>
      </c>
      <c r="B37" s="155" t="s">
        <v>549</v>
      </c>
      <c r="C37" s="156" t="s">
        <v>258</v>
      </c>
      <c r="D37" s="157">
        <v>408</v>
      </c>
      <c r="E37" s="157">
        <v>1415</v>
      </c>
      <c r="F37" s="157">
        <v>99</v>
      </c>
      <c r="G37" s="393"/>
      <c r="H37" s="393"/>
      <c r="I37" s="393"/>
      <c r="J37" s="393"/>
      <c r="K37" s="393"/>
      <c r="L37" s="393"/>
      <c r="M37" s="393"/>
      <c r="N37" s="393"/>
    </row>
    <row r="38" spans="1:14" ht="24">
      <c r="A38" s="366" t="s">
        <v>357</v>
      </c>
      <c r="B38" s="155" t="s">
        <v>550</v>
      </c>
      <c r="C38" s="156" t="s">
        <v>259</v>
      </c>
      <c r="D38" s="157">
        <v>485</v>
      </c>
      <c r="E38" s="157">
        <v>1585</v>
      </c>
      <c r="F38" s="157">
        <v>148</v>
      </c>
      <c r="G38" s="393"/>
      <c r="H38" s="393"/>
      <c r="I38" s="393"/>
      <c r="J38" s="393"/>
      <c r="K38" s="393"/>
      <c r="L38" s="393"/>
      <c r="M38" s="393"/>
      <c r="N38" s="393"/>
    </row>
    <row r="39" spans="1:14" ht="24">
      <c r="A39" s="366" t="s">
        <v>357</v>
      </c>
      <c r="B39" s="155" t="s">
        <v>551</v>
      </c>
      <c r="C39" s="156" t="s">
        <v>260</v>
      </c>
      <c r="D39" s="157">
        <v>475</v>
      </c>
      <c r="E39" s="157">
        <v>1376</v>
      </c>
      <c r="F39" s="157">
        <v>23</v>
      </c>
      <c r="G39" s="393"/>
      <c r="H39" s="393"/>
      <c r="I39" s="393"/>
      <c r="J39" s="393"/>
      <c r="K39" s="393"/>
      <c r="L39" s="393"/>
      <c r="M39" s="393"/>
      <c r="N39" s="393"/>
    </row>
    <row r="40" spans="1:14" ht="36">
      <c r="A40" s="366" t="s">
        <v>357</v>
      </c>
      <c r="B40" s="155" t="s">
        <v>552</v>
      </c>
      <c r="C40" s="156" t="s">
        <v>564</v>
      </c>
      <c r="D40" s="157">
        <v>180</v>
      </c>
      <c r="E40" s="157">
        <v>555</v>
      </c>
      <c r="F40" s="157">
        <v>24</v>
      </c>
      <c r="G40" s="393"/>
      <c r="H40" s="393"/>
      <c r="I40" s="393"/>
      <c r="J40" s="393"/>
      <c r="K40" s="393"/>
      <c r="L40" s="393"/>
      <c r="M40" s="393"/>
      <c r="N40" s="393"/>
    </row>
    <row r="41" spans="1:14" ht="72">
      <c r="A41" s="366" t="s">
        <v>357</v>
      </c>
      <c r="B41" s="155" t="s">
        <v>553</v>
      </c>
      <c r="C41" s="156" t="s">
        <v>261</v>
      </c>
      <c r="D41" s="394">
        <v>0.858</v>
      </c>
      <c r="E41" s="394">
        <v>0.843</v>
      </c>
      <c r="F41" s="394">
        <v>0.662</v>
      </c>
      <c r="G41" s="395"/>
      <c r="H41" s="395"/>
      <c r="I41" s="395"/>
      <c r="J41" s="395"/>
      <c r="K41" s="395"/>
      <c r="L41" s="395"/>
      <c r="M41" s="395"/>
      <c r="N41" s="395"/>
    </row>
    <row r="42" spans="1:14" ht="48">
      <c r="A42" s="366" t="s">
        <v>357</v>
      </c>
      <c r="B42" s="155" t="s">
        <v>554</v>
      </c>
      <c r="C42" s="156" t="s">
        <v>923</v>
      </c>
      <c r="D42" s="396">
        <v>28364</v>
      </c>
      <c r="E42" s="396">
        <v>27155</v>
      </c>
      <c r="F42" s="396">
        <v>12821</v>
      </c>
      <c r="G42" s="397"/>
      <c r="H42" s="397"/>
      <c r="I42" s="397"/>
      <c r="J42" s="397"/>
      <c r="K42" s="397"/>
      <c r="L42" s="397"/>
      <c r="M42" s="397"/>
      <c r="N42" s="397"/>
    </row>
    <row r="43" spans="1:14" ht="24">
      <c r="A43" s="366" t="s">
        <v>357</v>
      </c>
      <c r="B43" s="158" t="s">
        <v>555</v>
      </c>
      <c r="C43" s="159" t="s">
        <v>262</v>
      </c>
      <c r="D43" s="396">
        <v>8038</v>
      </c>
      <c r="E43" s="396">
        <v>9112</v>
      </c>
      <c r="F43" s="396">
        <v>4496</v>
      </c>
      <c r="G43" s="397"/>
      <c r="H43" s="397"/>
      <c r="I43" s="397"/>
      <c r="J43" s="397"/>
      <c r="K43" s="397"/>
      <c r="L43" s="397"/>
      <c r="M43" s="397"/>
      <c r="N43" s="397"/>
    </row>
    <row r="44" spans="1:14" ht="36.75" customHeight="1">
      <c r="A44" s="366" t="s">
        <v>357</v>
      </c>
      <c r="B44" s="155" t="s">
        <v>556</v>
      </c>
      <c r="C44" s="156" t="s">
        <v>924</v>
      </c>
      <c r="D44" s="396">
        <v>4791</v>
      </c>
      <c r="E44" s="396">
        <v>5304</v>
      </c>
      <c r="F44" s="396">
        <v>4112</v>
      </c>
      <c r="G44" s="397"/>
      <c r="H44" s="397"/>
      <c r="I44" s="397"/>
      <c r="J44" s="397"/>
      <c r="K44" s="397"/>
      <c r="L44" s="397"/>
      <c r="M44" s="397"/>
      <c r="N44" s="397"/>
    </row>
    <row r="45" spans="1:14" ht="48">
      <c r="A45" s="366" t="s">
        <v>357</v>
      </c>
      <c r="B45" s="155" t="s">
        <v>557</v>
      </c>
      <c r="C45" s="156" t="s">
        <v>263</v>
      </c>
      <c r="D45" s="396">
        <v>2982</v>
      </c>
      <c r="E45" s="396">
        <v>3536</v>
      </c>
      <c r="F45" s="396">
        <v>3895</v>
      </c>
      <c r="G45" s="397"/>
      <c r="H45" s="397"/>
      <c r="I45" s="397"/>
      <c r="J45" s="397"/>
      <c r="K45" s="397"/>
      <c r="L45" s="397"/>
      <c r="M45" s="397"/>
      <c r="N45" s="397"/>
    </row>
    <row r="46" ht="12.75"/>
    <row r="47" spans="1:14" ht="75" customHeight="1">
      <c r="A47" s="366" t="s">
        <v>563</v>
      </c>
      <c r="B47" s="615" t="s">
        <v>808</v>
      </c>
      <c r="C47" s="616"/>
      <c r="D47" s="616"/>
      <c r="E47" s="616"/>
      <c r="F47" s="616"/>
      <c r="G47" s="352"/>
      <c r="H47" s="352"/>
      <c r="I47" s="352"/>
      <c r="J47" s="352"/>
      <c r="K47" s="352"/>
      <c r="L47" s="352"/>
      <c r="M47" s="352"/>
      <c r="N47" s="352"/>
    </row>
    <row r="48" spans="1:14" ht="36">
      <c r="A48" s="366" t="s">
        <v>563</v>
      </c>
      <c r="B48" s="163"/>
      <c r="C48" s="164"/>
      <c r="D48" s="34" t="s">
        <v>539</v>
      </c>
      <c r="E48" s="34" t="s">
        <v>558</v>
      </c>
      <c r="F48" s="34" t="s">
        <v>559</v>
      </c>
      <c r="G48" s="391"/>
      <c r="H48" s="391"/>
      <c r="I48" s="391"/>
      <c r="J48" s="391"/>
      <c r="K48" s="391"/>
      <c r="L48" s="391"/>
      <c r="M48" s="391"/>
      <c r="N48" s="391"/>
    </row>
    <row r="49" spans="1:14" ht="49.5" customHeight="1">
      <c r="A49" s="366" t="s">
        <v>563</v>
      </c>
      <c r="B49" s="155" t="s">
        <v>560</v>
      </c>
      <c r="C49" s="156" t="s">
        <v>264</v>
      </c>
      <c r="D49" s="157">
        <v>62</v>
      </c>
      <c r="E49" s="157">
        <v>145</v>
      </c>
      <c r="F49" s="157">
        <v>3</v>
      </c>
      <c r="G49" s="393"/>
      <c r="H49" s="393"/>
      <c r="I49" s="393"/>
      <c r="J49" s="393"/>
      <c r="K49" s="393"/>
      <c r="L49" s="393"/>
      <c r="M49" s="393"/>
      <c r="N49" s="393"/>
    </row>
    <row r="50" spans="1:14" ht="36">
      <c r="A50" s="366" t="s">
        <v>563</v>
      </c>
      <c r="B50" s="155" t="s">
        <v>561</v>
      </c>
      <c r="C50" s="156" t="s">
        <v>447</v>
      </c>
      <c r="D50" s="398">
        <v>11619</v>
      </c>
      <c r="E50" s="398">
        <v>9708</v>
      </c>
      <c r="F50" s="398">
        <v>4167</v>
      </c>
      <c r="G50" s="399"/>
      <c r="H50" s="399"/>
      <c r="I50" s="399"/>
      <c r="J50" s="399"/>
      <c r="K50" s="399"/>
      <c r="L50" s="399"/>
      <c r="M50" s="399"/>
      <c r="N50" s="399"/>
    </row>
    <row r="51" spans="1:14" ht="36">
      <c r="A51" s="366" t="s">
        <v>563</v>
      </c>
      <c r="B51" s="155" t="s">
        <v>562</v>
      </c>
      <c r="C51" s="156" t="s">
        <v>448</v>
      </c>
      <c r="D51" s="157">
        <v>0</v>
      </c>
      <c r="E51" s="157">
        <v>0</v>
      </c>
      <c r="F51" s="157">
        <v>0</v>
      </c>
      <c r="G51" s="393"/>
      <c r="H51" s="393"/>
      <c r="I51" s="393"/>
      <c r="J51" s="393"/>
      <c r="K51" s="393"/>
      <c r="L51" s="393"/>
      <c r="M51" s="393"/>
      <c r="N51" s="393"/>
    </row>
    <row r="52" spans="1:14" ht="36">
      <c r="A52" s="366" t="s">
        <v>563</v>
      </c>
      <c r="B52" s="155" t="s">
        <v>197</v>
      </c>
      <c r="C52" s="156" t="s">
        <v>449</v>
      </c>
      <c r="D52" s="398">
        <v>0</v>
      </c>
      <c r="E52" s="398">
        <v>0</v>
      </c>
      <c r="F52" s="398">
        <v>0</v>
      </c>
      <c r="G52" s="399"/>
      <c r="H52" s="399"/>
      <c r="I52" s="399"/>
      <c r="J52" s="399"/>
      <c r="K52" s="399"/>
      <c r="L52" s="399"/>
      <c r="M52" s="399"/>
      <c r="N52" s="399"/>
    </row>
    <row r="53" ht="12.75">
      <c r="A53" s="364"/>
    </row>
    <row r="54" spans="1:14" ht="12.75">
      <c r="A54" s="366" t="s">
        <v>358</v>
      </c>
      <c r="B54" s="228" t="s">
        <v>145</v>
      </c>
      <c r="C54" s="229"/>
      <c r="D54" s="400"/>
      <c r="E54" s="400"/>
      <c r="F54" s="400"/>
      <c r="G54" s="399"/>
      <c r="H54" s="399"/>
      <c r="I54" s="399"/>
      <c r="J54" s="399"/>
      <c r="K54" s="399"/>
      <c r="L54" s="399"/>
      <c r="M54" s="399"/>
      <c r="N54" s="399"/>
    </row>
    <row r="55" spans="1:14" ht="12.75">
      <c r="A55" s="366"/>
      <c r="B55" s="228"/>
      <c r="C55" s="228"/>
      <c r="D55" s="400"/>
      <c r="E55" s="400"/>
      <c r="F55" s="400"/>
      <c r="G55" s="399"/>
      <c r="H55" s="399"/>
      <c r="I55" s="399"/>
      <c r="J55" s="399"/>
      <c r="K55" s="399"/>
      <c r="L55" s="399"/>
      <c r="M55" s="399"/>
      <c r="N55" s="399"/>
    </row>
    <row r="56" spans="1:14" ht="27" customHeight="1">
      <c r="A56" s="366"/>
      <c r="B56" s="228"/>
      <c r="C56" s="617" t="s">
        <v>424</v>
      </c>
      <c r="D56" s="618"/>
      <c r="E56" s="618"/>
      <c r="F56" s="618"/>
      <c r="G56" s="401"/>
      <c r="H56" s="401"/>
      <c r="I56" s="401"/>
      <c r="J56" s="401"/>
      <c r="K56" s="401"/>
      <c r="L56" s="401"/>
      <c r="M56" s="401"/>
      <c r="N56" s="401"/>
    </row>
    <row r="57" spans="1:14" ht="114.75">
      <c r="A57" s="366"/>
      <c r="B57" s="228"/>
      <c r="C57" s="401" t="s">
        <v>1018</v>
      </c>
      <c r="D57" s="400"/>
      <c r="E57" s="400"/>
      <c r="F57" s="400"/>
      <c r="G57" s="399"/>
      <c r="H57" s="399"/>
      <c r="I57" s="399"/>
      <c r="J57" s="399"/>
      <c r="K57" s="399"/>
      <c r="L57" s="399"/>
      <c r="M57" s="399"/>
      <c r="N57" s="399"/>
    </row>
    <row r="58" spans="1:14" ht="38.25">
      <c r="A58" s="366"/>
      <c r="B58" s="228"/>
      <c r="C58" s="401" t="s">
        <v>809</v>
      </c>
      <c r="D58" s="400"/>
      <c r="E58" s="400"/>
      <c r="F58" s="400"/>
      <c r="G58" s="399"/>
      <c r="H58" s="399"/>
      <c r="I58" s="399"/>
      <c r="J58" s="399"/>
      <c r="K58" s="399"/>
      <c r="L58" s="399"/>
      <c r="M58" s="399"/>
      <c r="N58" s="399"/>
    </row>
    <row r="59" spans="2:14" ht="12.75">
      <c r="B59" s="350"/>
      <c r="C59" s="350"/>
      <c r="D59" s="350"/>
      <c r="E59" s="350"/>
      <c r="F59" s="350"/>
      <c r="G59" s="354"/>
      <c r="H59" s="354"/>
      <c r="I59" s="354"/>
      <c r="J59" s="354"/>
      <c r="K59" s="354"/>
      <c r="L59" s="354"/>
      <c r="M59" s="354"/>
      <c r="N59" s="354"/>
    </row>
    <row r="60" spans="1:14" ht="66" customHeight="1">
      <c r="A60" s="366" t="s">
        <v>359</v>
      </c>
      <c r="B60" s="611" t="s">
        <v>810</v>
      </c>
      <c r="C60" s="611"/>
      <c r="D60" s="611"/>
      <c r="E60" s="611"/>
      <c r="F60" s="165">
        <v>0.862</v>
      </c>
      <c r="G60" s="402"/>
      <c r="H60" s="402"/>
      <c r="I60" s="402"/>
      <c r="J60" s="402"/>
      <c r="K60" s="402"/>
      <c r="L60" s="402"/>
      <c r="M60" s="402"/>
      <c r="N60" s="402"/>
    </row>
    <row r="61" spans="1:14" ht="63" customHeight="1">
      <c r="A61" s="366" t="s">
        <v>811</v>
      </c>
      <c r="B61" s="619" t="s">
        <v>813</v>
      </c>
      <c r="C61" s="619"/>
      <c r="D61" s="619"/>
      <c r="E61" s="620"/>
      <c r="F61" s="165">
        <v>0.745</v>
      </c>
      <c r="G61" s="402"/>
      <c r="H61" s="402"/>
      <c r="I61" s="402"/>
      <c r="J61" s="402"/>
      <c r="K61" s="402"/>
      <c r="L61" s="402"/>
      <c r="M61" s="402"/>
      <c r="N61" s="402"/>
    </row>
    <row r="62" spans="1:14" ht="30" customHeight="1">
      <c r="A62" s="366" t="s">
        <v>360</v>
      </c>
      <c r="B62" s="611" t="s">
        <v>147</v>
      </c>
      <c r="C62" s="611"/>
      <c r="D62" s="611"/>
      <c r="E62" s="611"/>
      <c r="F62" s="166">
        <v>25143</v>
      </c>
      <c r="G62" s="403"/>
      <c r="H62" s="403"/>
      <c r="I62" s="403"/>
      <c r="J62" s="403"/>
      <c r="K62" s="403"/>
      <c r="L62" s="403"/>
      <c r="M62" s="403"/>
      <c r="N62" s="403"/>
    </row>
    <row r="63" spans="1:14" ht="64.5" customHeight="1">
      <c r="A63" s="366" t="s">
        <v>812</v>
      </c>
      <c r="B63" s="612" t="s">
        <v>148</v>
      </c>
      <c r="C63" s="612"/>
      <c r="D63" s="612"/>
      <c r="E63" s="613"/>
      <c r="F63" s="166">
        <v>22170</v>
      </c>
      <c r="G63" s="403"/>
      <c r="H63" s="403"/>
      <c r="I63" s="403"/>
      <c r="J63" s="403"/>
      <c r="K63" s="403"/>
      <c r="L63" s="403"/>
      <c r="M63" s="403"/>
      <c r="N63" s="403"/>
    </row>
    <row r="64" spans="1:5" ht="12.75">
      <c r="A64" s="366"/>
      <c r="B64" s="353"/>
      <c r="C64" s="353"/>
      <c r="D64" s="353"/>
      <c r="E64" s="353"/>
    </row>
    <row r="65" spans="2:14" ht="27.75" customHeight="1">
      <c r="B65" s="614" t="s">
        <v>907</v>
      </c>
      <c r="C65" s="448"/>
      <c r="D65" s="448"/>
      <c r="E65" s="448"/>
      <c r="F65" s="448"/>
      <c r="G65" s="380"/>
      <c r="H65" s="380"/>
      <c r="I65" s="380"/>
      <c r="J65" s="380"/>
      <c r="K65" s="380"/>
      <c r="L65" s="380"/>
      <c r="M65" s="380"/>
      <c r="N65" s="380"/>
    </row>
    <row r="66" spans="2:14" ht="15.75">
      <c r="B66" s="363"/>
      <c r="C66" s="351"/>
      <c r="D66" s="351"/>
      <c r="E66" s="351"/>
      <c r="F66" s="351"/>
      <c r="G66" s="380"/>
      <c r="H66" s="380"/>
      <c r="I66" s="380"/>
      <c r="J66" s="380"/>
      <c r="K66" s="380"/>
      <c r="L66" s="380"/>
      <c r="M66" s="380"/>
      <c r="N66" s="380"/>
    </row>
    <row r="67" spans="1:14" ht="26.25" customHeight="1">
      <c r="A67" s="366" t="s">
        <v>361</v>
      </c>
      <c r="B67" s="608" t="s">
        <v>146</v>
      </c>
      <c r="C67" s="608"/>
      <c r="D67" s="608"/>
      <c r="E67" s="608"/>
      <c r="F67" s="608"/>
      <c r="G67" s="384"/>
      <c r="H67" s="384"/>
      <c r="I67" s="384"/>
      <c r="J67" s="384"/>
      <c r="K67" s="384"/>
      <c r="L67" s="384"/>
      <c r="M67" s="384"/>
      <c r="N67" s="384"/>
    </row>
    <row r="68" spans="1:5" ht="12.75">
      <c r="A68" s="366" t="s">
        <v>361</v>
      </c>
      <c r="B68" s="492" t="s">
        <v>450</v>
      </c>
      <c r="C68" s="492"/>
      <c r="D68" s="492"/>
      <c r="E68" s="95" t="s">
        <v>1053</v>
      </c>
    </row>
    <row r="69" spans="1:5" ht="12.75">
      <c r="A69" s="366" t="s">
        <v>361</v>
      </c>
      <c r="B69" s="492" t="s">
        <v>451</v>
      </c>
      <c r="C69" s="492"/>
      <c r="D69" s="492"/>
      <c r="E69" s="95" t="s">
        <v>1053</v>
      </c>
    </row>
    <row r="70" spans="1:5" ht="12.75">
      <c r="A70" s="366" t="s">
        <v>361</v>
      </c>
      <c r="B70" s="492" t="s">
        <v>452</v>
      </c>
      <c r="C70" s="492"/>
      <c r="D70" s="492"/>
      <c r="E70" s="95"/>
    </row>
    <row r="71" ht="12.75"/>
    <row r="72" spans="1:14" ht="40.5" customHeight="1">
      <c r="A72" s="366" t="s">
        <v>361</v>
      </c>
      <c r="B72" s="458" t="s">
        <v>453</v>
      </c>
      <c r="C72" s="458"/>
      <c r="D72" s="458"/>
      <c r="E72" s="458"/>
      <c r="F72" s="131">
        <v>142</v>
      </c>
      <c r="G72" s="404"/>
      <c r="H72" s="404"/>
      <c r="I72" s="404"/>
      <c r="J72" s="404"/>
      <c r="K72" s="404"/>
      <c r="L72" s="404"/>
      <c r="M72" s="404"/>
      <c r="N72" s="404"/>
    </row>
    <row r="73" spans="2:14" ht="12.75">
      <c r="B73" s="351"/>
      <c r="C73" s="58"/>
      <c r="D73" s="351"/>
      <c r="E73" s="351"/>
      <c r="F73" s="33"/>
      <c r="G73" s="405"/>
      <c r="H73" s="405"/>
      <c r="I73" s="405"/>
      <c r="J73" s="405"/>
      <c r="K73" s="405"/>
      <c r="L73" s="405"/>
      <c r="M73" s="405"/>
      <c r="N73" s="405"/>
    </row>
    <row r="74" spans="1:14" ht="25.5" customHeight="1">
      <c r="A74" s="366" t="s">
        <v>361</v>
      </c>
      <c r="B74" s="458" t="s">
        <v>454</v>
      </c>
      <c r="C74" s="458"/>
      <c r="D74" s="458"/>
      <c r="E74" s="458"/>
      <c r="F74" s="147">
        <v>8993</v>
      </c>
      <c r="G74" s="406"/>
      <c r="H74" s="406"/>
      <c r="I74" s="406"/>
      <c r="J74" s="406"/>
      <c r="K74" s="406"/>
      <c r="L74" s="406"/>
      <c r="M74" s="406"/>
      <c r="N74" s="406"/>
    </row>
    <row r="75" spans="6:14" ht="12.75">
      <c r="F75" s="407"/>
      <c r="G75" s="408"/>
      <c r="H75" s="408"/>
      <c r="I75" s="408"/>
      <c r="J75" s="408"/>
      <c r="K75" s="408"/>
      <c r="L75" s="408"/>
      <c r="M75" s="408"/>
      <c r="N75" s="408"/>
    </row>
    <row r="76" spans="1:14" ht="26.25" customHeight="1">
      <c r="A76" s="366" t="s">
        <v>361</v>
      </c>
      <c r="B76" s="458" t="s">
        <v>839</v>
      </c>
      <c r="C76" s="458"/>
      <c r="D76" s="458"/>
      <c r="E76" s="458"/>
      <c r="F76" s="147">
        <v>1277000</v>
      </c>
      <c r="G76" s="406"/>
      <c r="H76" s="406"/>
      <c r="I76" s="406"/>
      <c r="J76" s="406"/>
      <c r="K76" s="406"/>
      <c r="L76" s="406"/>
      <c r="M76" s="406"/>
      <c r="N76" s="406"/>
    </row>
    <row r="77" spans="1:14" ht="26.25" customHeight="1">
      <c r="A77" s="366"/>
      <c r="B77" s="357"/>
      <c r="C77" s="357"/>
      <c r="D77" s="357"/>
      <c r="E77" s="357"/>
      <c r="F77" s="148"/>
      <c r="G77" s="406"/>
      <c r="H77" s="406"/>
      <c r="I77" s="406"/>
      <c r="J77" s="406"/>
      <c r="K77" s="406"/>
      <c r="L77" s="406"/>
      <c r="M77" s="406"/>
      <c r="N77" s="406"/>
    </row>
    <row r="78" spans="1:14" ht="26.25" customHeight="1">
      <c r="A78" s="366"/>
      <c r="B78" s="357"/>
      <c r="C78" s="357"/>
      <c r="D78" s="357"/>
      <c r="E78" s="357"/>
      <c r="F78" s="148"/>
      <c r="G78" s="406"/>
      <c r="H78" s="406"/>
      <c r="I78" s="406"/>
      <c r="J78" s="406"/>
      <c r="K78" s="406"/>
      <c r="L78" s="406"/>
      <c r="M78" s="406"/>
      <c r="N78" s="406"/>
    </row>
    <row r="79" spans="1:14" ht="12.75" customHeight="1">
      <c r="A79" s="366" t="s">
        <v>362</v>
      </c>
      <c r="B79" s="608" t="s">
        <v>908</v>
      </c>
      <c r="C79" s="608"/>
      <c r="D79" s="608"/>
      <c r="E79" s="608"/>
      <c r="F79" s="608"/>
      <c r="G79" s="384"/>
      <c r="H79" s="384"/>
      <c r="I79" s="384"/>
      <c r="J79" s="384"/>
      <c r="K79" s="384"/>
      <c r="L79" s="384"/>
      <c r="M79" s="384"/>
      <c r="N79" s="384"/>
    </row>
    <row r="80" spans="1:5" ht="12.75">
      <c r="A80" s="366" t="s">
        <v>362</v>
      </c>
      <c r="B80" s="609" t="s">
        <v>909</v>
      </c>
      <c r="C80" s="488"/>
      <c r="D80" s="489"/>
      <c r="E80" s="362"/>
    </row>
    <row r="81" spans="1:5" ht="12.75">
      <c r="A81" s="366" t="s">
        <v>362</v>
      </c>
      <c r="B81" s="609" t="s">
        <v>205</v>
      </c>
      <c r="C81" s="488"/>
      <c r="D81" s="489"/>
      <c r="E81" s="362"/>
    </row>
    <row r="82" spans="1:5" ht="12.75">
      <c r="A82" s="366" t="s">
        <v>362</v>
      </c>
      <c r="B82" s="610" t="s">
        <v>690</v>
      </c>
      <c r="C82" s="504"/>
      <c r="D82" s="478"/>
      <c r="E82" s="362"/>
    </row>
    <row r="83" spans="1:5" ht="12.75">
      <c r="A83" s="366" t="s">
        <v>362</v>
      </c>
      <c r="B83" s="610" t="s">
        <v>691</v>
      </c>
      <c r="C83" s="504"/>
      <c r="D83" s="478"/>
      <c r="E83" s="409" t="s">
        <v>1052</v>
      </c>
    </row>
    <row r="84" spans="1:5" ht="12.75">
      <c r="A84" s="366" t="s">
        <v>362</v>
      </c>
      <c r="B84" s="597" t="s">
        <v>47</v>
      </c>
      <c r="C84" s="535"/>
      <c r="D84" s="598"/>
      <c r="E84" s="362"/>
    </row>
    <row r="85" spans="1:5" ht="12.75">
      <c r="A85" s="366"/>
      <c r="B85" s="546"/>
      <c r="C85" s="449"/>
      <c r="D85" s="449"/>
      <c r="E85" s="71"/>
    </row>
    <row r="86" ht="12.75"/>
    <row r="87" ht="15.75">
      <c r="B87" s="39" t="s">
        <v>202</v>
      </c>
    </row>
    <row r="88" ht="12.75" customHeight="1">
      <c r="B88" s="39"/>
    </row>
    <row r="89" spans="1:14" ht="12.75">
      <c r="A89" s="366" t="s">
        <v>363</v>
      </c>
      <c r="B89" s="608" t="s">
        <v>840</v>
      </c>
      <c r="C89" s="608"/>
      <c r="D89" s="608"/>
      <c r="E89" s="608"/>
      <c r="F89" s="608"/>
      <c r="G89" s="384"/>
      <c r="H89" s="384"/>
      <c r="I89" s="384"/>
      <c r="J89" s="384"/>
      <c r="K89" s="384"/>
      <c r="L89" s="384"/>
      <c r="M89" s="384"/>
      <c r="N89" s="384"/>
    </row>
    <row r="90" spans="1:5" ht="12.75">
      <c r="A90" s="366" t="s">
        <v>363</v>
      </c>
      <c r="B90" s="609" t="s">
        <v>203</v>
      </c>
      <c r="C90" s="488"/>
      <c r="D90" s="489"/>
      <c r="E90" s="409" t="s">
        <v>1052</v>
      </c>
    </row>
    <row r="91" spans="1:5" ht="12.75">
      <c r="A91" s="366" t="s">
        <v>363</v>
      </c>
      <c r="B91" s="609" t="s">
        <v>204</v>
      </c>
      <c r="C91" s="488"/>
      <c r="D91" s="489"/>
      <c r="E91" s="30"/>
    </row>
    <row r="92" spans="1:5" ht="12.75">
      <c r="A92" s="366" t="s">
        <v>363</v>
      </c>
      <c r="B92" s="609" t="s">
        <v>205</v>
      </c>
      <c r="C92" s="488"/>
      <c r="D92" s="489"/>
      <c r="E92" s="30"/>
    </row>
    <row r="93" spans="1:5" ht="12.75">
      <c r="A93" s="366" t="s">
        <v>363</v>
      </c>
      <c r="B93" s="609" t="s">
        <v>206</v>
      </c>
      <c r="C93" s="488"/>
      <c r="D93" s="489"/>
      <c r="E93" s="409" t="s">
        <v>1052</v>
      </c>
    </row>
    <row r="94" spans="1:5" ht="12.75">
      <c r="A94" s="366" t="s">
        <v>363</v>
      </c>
      <c r="B94" s="610" t="s">
        <v>692</v>
      </c>
      <c r="C94" s="504"/>
      <c r="D94" s="478"/>
      <c r="E94" s="30"/>
    </row>
    <row r="95" spans="1:5" ht="12.75">
      <c r="A95" s="366" t="s">
        <v>363</v>
      </c>
      <c r="B95" s="609" t="s">
        <v>207</v>
      </c>
      <c r="C95" s="488"/>
      <c r="D95" s="489"/>
      <c r="E95" s="362"/>
    </row>
    <row r="96" spans="1:5" ht="12.75">
      <c r="A96" s="366" t="s">
        <v>363</v>
      </c>
      <c r="B96" s="597" t="s">
        <v>47</v>
      </c>
      <c r="C96" s="535"/>
      <c r="D96" s="598"/>
      <c r="E96" s="362"/>
    </row>
    <row r="97" spans="1:5" ht="12.75">
      <c r="A97" s="366"/>
      <c r="B97" s="546"/>
      <c r="C97" s="449"/>
      <c r="D97" s="449"/>
      <c r="E97" s="71"/>
    </row>
    <row r="98" ht="12.75"/>
    <row r="99" spans="1:14" ht="12.75">
      <c r="A99" s="366" t="s">
        <v>364</v>
      </c>
      <c r="B99" s="606" t="s">
        <v>208</v>
      </c>
      <c r="C99" s="606"/>
      <c r="D99" s="606"/>
      <c r="E99" s="606"/>
      <c r="F99" s="606"/>
      <c r="G99" s="410"/>
      <c r="H99" s="410"/>
      <c r="I99" s="410"/>
      <c r="J99" s="410"/>
      <c r="K99" s="410"/>
      <c r="L99" s="410"/>
      <c r="M99" s="410"/>
      <c r="N99" s="410"/>
    </row>
    <row r="100" spans="1:14" ht="12.75">
      <c r="A100" s="366" t="s">
        <v>364</v>
      </c>
      <c r="B100" s="492" t="s">
        <v>209</v>
      </c>
      <c r="C100" s="492"/>
      <c r="D100" s="492"/>
      <c r="E100" s="346" t="s">
        <v>1084</v>
      </c>
      <c r="F100" s="167"/>
      <c r="G100" s="411"/>
      <c r="H100" s="411"/>
      <c r="I100" s="411"/>
      <c r="J100" s="411"/>
      <c r="K100" s="411"/>
      <c r="L100" s="411"/>
      <c r="M100" s="411"/>
      <c r="N100" s="411"/>
    </row>
    <row r="101" spans="1:14" ht="12.75">
      <c r="A101" s="366" t="s">
        <v>364</v>
      </c>
      <c r="B101" s="492" t="s">
        <v>210</v>
      </c>
      <c r="C101" s="492"/>
      <c r="D101" s="492"/>
      <c r="E101" s="129"/>
      <c r="F101" s="51"/>
      <c r="G101" s="390"/>
      <c r="H101" s="390"/>
      <c r="I101" s="390"/>
      <c r="J101" s="390"/>
      <c r="K101" s="390"/>
      <c r="L101" s="390"/>
      <c r="M101" s="390"/>
      <c r="N101" s="390"/>
    </row>
    <row r="102" spans="1:14" ht="27" customHeight="1">
      <c r="A102" s="366" t="s">
        <v>364</v>
      </c>
      <c r="B102" s="458" t="s">
        <v>211</v>
      </c>
      <c r="C102" s="458"/>
      <c r="D102" s="458"/>
      <c r="E102" s="347" t="s">
        <v>1052</v>
      </c>
      <c r="F102" s="51"/>
      <c r="G102" s="390"/>
      <c r="H102" s="390"/>
      <c r="I102" s="390"/>
      <c r="J102" s="390"/>
      <c r="K102" s="390"/>
      <c r="L102" s="390"/>
      <c r="M102" s="390"/>
      <c r="N102" s="390"/>
    </row>
    <row r="103" ht="12.75"/>
    <row r="104" spans="1:14" ht="12.75">
      <c r="A104" s="366" t="s">
        <v>365</v>
      </c>
      <c r="B104" s="608" t="s">
        <v>911</v>
      </c>
      <c r="C104" s="608"/>
      <c r="D104" s="608"/>
      <c r="E104" s="608"/>
      <c r="F104" s="608"/>
      <c r="G104" s="384"/>
      <c r="H104" s="384"/>
      <c r="I104" s="384"/>
      <c r="J104" s="384"/>
      <c r="K104" s="384"/>
      <c r="L104" s="384"/>
      <c r="M104" s="384"/>
      <c r="N104" s="384"/>
    </row>
    <row r="105" spans="1:14" ht="12.75">
      <c r="A105" s="366" t="s">
        <v>365</v>
      </c>
      <c r="B105" s="358" t="s">
        <v>542</v>
      </c>
      <c r="C105" s="492" t="s">
        <v>910</v>
      </c>
      <c r="D105" s="492"/>
      <c r="E105" s="169"/>
      <c r="F105" s="168"/>
      <c r="G105" s="411"/>
      <c r="H105" s="411"/>
      <c r="I105" s="411"/>
      <c r="J105" s="411"/>
      <c r="K105" s="411"/>
      <c r="L105" s="411"/>
      <c r="M105" s="411"/>
      <c r="N105" s="411"/>
    </row>
    <row r="106" spans="1:14" ht="12.75">
      <c r="A106" s="366" t="s">
        <v>365</v>
      </c>
      <c r="B106" s="513"/>
      <c r="C106" s="513"/>
      <c r="D106" s="170" t="s">
        <v>516</v>
      </c>
      <c r="E106" s="37" t="s">
        <v>517</v>
      </c>
      <c r="F106" s="168"/>
      <c r="G106" s="411"/>
      <c r="H106" s="411"/>
      <c r="I106" s="411"/>
      <c r="J106" s="411"/>
      <c r="K106" s="411"/>
      <c r="L106" s="411"/>
      <c r="M106" s="411"/>
      <c r="N106" s="411"/>
    </row>
    <row r="107" spans="1:14" ht="12.75">
      <c r="A107" s="366" t="s">
        <v>365</v>
      </c>
      <c r="B107" s="171" t="s">
        <v>545</v>
      </c>
      <c r="C107" s="82" t="s">
        <v>912</v>
      </c>
      <c r="D107" s="347" t="s">
        <v>1052</v>
      </c>
      <c r="E107" s="95"/>
      <c r="F107" s="168"/>
      <c r="G107" s="411"/>
      <c r="H107" s="411"/>
      <c r="I107" s="411"/>
      <c r="J107" s="411"/>
      <c r="K107" s="411"/>
      <c r="L107" s="411"/>
      <c r="M107" s="411"/>
      <c r="N107" s="411"/>
    </row>
    <row r="108" spans="1:4" ht="12.75">
      <c r="A108" s="366" t="s">
        <v>365</v>
      </c>
      <c r="B108" s="172"/>
      <c r="C108" s="82" t="s">
        <v>913</v>
      </c>
      <c r="D108" s="412" t="s">
        <v>1072</v>
      </c>
    </row>
    <row r="109" ht="12.75"/>
    <row r="110" spans="1:3" ht="12.75">
      <c r="A110" s="366" t="s">
        <v>366</v>
      </c>
      <c r="B110" s="606" t="s">
        <v>914</v>
      </c>
      <c r="C110" s="606"/>
    </row>
    <row r="111" spans="1:4" ht="12.75">
      <c r="A111" s="366" t="s">
        <v>366</v>
      </c>
      <c r="B111" s="492" t="s">
        <v>915</v>
      </c>
      <c r="C111" s="492"/>
      <c r="D111" s="129"/>
    </row>
    <row r="112" spans="1:4" ht="12.75">
      <c r="A112" s="366" t="s">
        <v>366</v>
      </c>
      <c r="B112" s="492" t="s">
        <v>916</v>
      </c>
      <c r="C112" s="492"/>
      <c r="D112" s="173">
        <v>6</v>
      </c>
    </row>
    <row r="113" ht="12.75"/>
    <row r="114" ht="15.75">
      <c r="B114" s="39" t="s">
        <v>90</v>
      </c>
    </row>
    <row r="115" spans="1:5" ht="12.75" customHeight="1">
      <c r="A115" s="413"/>
      <c r="B115" s="414" t="s">
        <v>841</v>
      </c>
      <c r="C115" s="376"/>
      <c r="D115" s="376"/>
      <c r="E115" s="376"/>
    </row>
    <row r="116" spans="1:3" ht="12.75">
      <c r="A116" s="366" t="s">
        <v>367</v>
      </c>
      <c r="B116" s="607" t="s">
        <v>91</v>
      </c>
      <c r="C116" s="607"/>
    </row>
    <row r="117" spans="1:4" ht="12.75">
      <c r="A117" s="366" t="s">
        <v>367</v>
      </c>
      <c r="B117" s="547" t="s">
        <v>92</v>
      </c>
      <c r="C117" s="547"/>
      <c r="D117" s="547"/>
    </row>
    <row r="118" spans="1:5" ht="12.75">
      <c r="A118" s="366" t="s">
        <v>367</v>
      </c>
      <c r="B118" s="492" t="s">
        <v>93</v>
      </c>
      <c r="C118" s="492"/>
      <c r="D118" s="524"/>
      <c r="E118" s="347" t="s">
        <v>1052</v>
      </c>
    </row>
    <row r="119" spans="1:5" ht="12.75">
      <c r="A119" s="366" t="s">
        <v>367</v>
      </c>
      <c r="B119" s="492" t="s">
        <v>94</v>
      </c>
      <c r="C119" s="492"/>
      <c r="D119" s="492"/>
      <c r="E119" s="347" t="s">
        <v>1052</v>
      </c>
    </row>
    <row r="120" spans="1:5" ht="12.75">
      <c r="A120" s="366" t="s">
        <v>367</v>
      </c>
      <c r="B120" s="492" t="s">
        <v>95</v>
      </c>
      <c r="C120" s="492"/>
      <c r="D120" s="492"/>
      <c r="E120" s="347" t="s">
        <v>1052</v>
      </c>
    </row>
    <row r="121" ht="12.75"/>
    <row r="122" spans="1:5" ht="12.75">
      <c r="A122" s="366" t="s">
        <v>367</v>
      </c>
      <c r="B122" s="492" t="s">
        <v>96</v>
      </c>
      <c r="C122" s="492"/>
      <c r="D122" s="492"/>
      <c r="E122" s="347" t="s">
        <v>1052</v>
      </c>
    </row>
    <row r="123" spans="1:5" ht="12.75">
      <c r="A123" s="366" t="s">
        <v>367</v>
      </c>
      <c r="B123" s="492" t="s">
        <v>773</v>
      </c>
      <c r="C123" s="492"/>
      <c r="D123" s="492"/>
      <c r="E123" s="95"/>
    </row>
    <row r="124" spans="1:5" ht="12.75">
      <c r="A124" s="366" t="s">
        <v>367</v>
      </c>
      <c r="B124" s="492" t="s">
        <v>774</v>
      </c>
      <c r="C124" s="492"/>
      <c r="D124" s="492"/>
      <c r="E124" s="95"/>
    </row>
    <row r="125" spans="1:5" ht="12.75">
      <c r="A125" s="366" t="s">
        <v>367</v>
      </c>
      <c r="B125" s="492" t="s">
        <v>775</v>
      </c>
      <c r="C125" s="492"/>
      <c r="D125" s="492"/>
      <c r="E125" s="95"/>
    </row>
    <row r="126" spans="1:5" ht="12.75">
      <c r="A126" s="366" t="s">
        <v>367</v>
      </c>
      <c r="B126" s="597" t="s">
        <v>47</v>
      </c>
      <c r="C126" s="535"/>
      <c r="D126" s="598"/>
      <c r="E126" s="409" t="s">
        <v>1052</v>
      </c>
    </row>
    <row r="127" spans="1:5" ht="12.75">
      <c r="A127" s="366"/>
      <c r="B127" s="605" t="s">
        <v>1085</v>
      </c>
      <c r="C127" s="449"/>
      <c r="D127" s="449"/>
      <c r="E127" s="71"/>
    </row>
    <row r="128" ht="12.75"/>
    <row r="129" spans="1:3" ht="12.75">
      <c r="A129" s="366" t="s">
        <v>368</v>
      </c>
      <c r="B129" s="606" t="s">
        <v>776</v>
      </c>
      <c r="C129" s="606"/>
    </row>
    <row r="130" spans="1:3" ht="12.75">
      <c r="A130" s="366" t="s">
        <v>368</v>
      </c>
      <c r="B130" s="606" t="s">
        <v>917</v>
      </c>
      <c r="C130" s="509"/>
    </row>
    <row r="131" spans="1:5" ht="12.75">
      <c r="A131" s="366" t="s">
        <v>368</v>
      </c>
      <c r="B131" s="492" t="s">
        <v>777</v>
      </c>
      <c r="C131" s="492"/>
      <c r="D131" s="492"/>
      <c r="E131" s="347" t="s">
        <v>1052</v>
      </c>
    </row>
    <row r="132" spans="1:5" ht="12.75">
      <c r="A132" s="366" t="s">
        <v>368</v>
      </c>
      <c r="B132" s="492" t="s">
        <v>778</v>
      </c>
      <c r="C132" s="492"/>
      <c r="D132" s="492"/>
      <c r="E132" s="347" t="s">
        <v>1052</v>
      </c>
    </row>
    <row r="133" spans="1:5" ht="12.75">
      <c r="A133" s="366" t="s">
        <v>368</v>
      </c>
      <c r="B133" s="492" t="s">
        <v>779</v>
      </c>
      <c r="C133" s="492"/>
      <c r="D133" s="492"/>
      <c r="E133" s="347" t="s">
        <v>1052</v>
      </c>
    </row>
    <row r="134" spans="1:5" ht="12.75">
      <c r="A134" s="366" t="s">
        <v>368</v>
      </c>
      <c r="B134" s="492" t="s">
        <v>780</v>
      </c>
      <c r="C134" s="492"/>
      <c r="D134" s="492"/>
      <c r="E134" s="347" t="s">
        <v>1052</v>
      </c>
    </row>
    <row r="135" spans="1:5" ht="12.75">
      <c r="A135" s="366" t="s">
        <v>368</v>
      </c>
      <c r="B135" s="492" t="s">
        <v>455</v>
      </c>
      <c r="C135" s="492"/>
      <c r="D135" s="492"/>
      <c r="E135" s="347" t="s">
        <v>1052</v>
      </c>
    </row>
    <row r="136" spans="1:5" ht="12.75">
      <c r="A136" s="366" t="s">
        <v>368</v>
      </c>
      <c r="B136" s="492" t="s">
        <v>781</v>
      </c>
      <c r="C136" s="492"/>
      <c r="D136" s="492"/>
      <c r="E136" s="95"/>
    </row>
    <row r="137" spans="1:5" ht="12.75">
      <c r="A137" s="366" t="s">
        <v>368</v>
      </c>
      <c r="B137" s="492" t="s">
        <v>782</v>
      </c>
      <c r="C137" s="492"/>
      <c r="D137" s="492"/>
      <c r="E137" s="95"/>
    </row>
    <row r="138" spans="1:5" ht="12.75">
      <c r="A138" s="366" t="s">
        <v>368</v>
      </c>
      <c r="B138" s="597" t="s">
        <v>47</v>
      </c>
      <c r="C138" s="535"/>
      <c r="D138" s="598"/>
      <c r="E138" s="409" t="s">
        <v>1052</v>
      </c>
    </row>
    <row r="139" spans="1:5" ht="12.75">
      <c r="A139" s="366"/>
      <c r="B139" s="605" t="s">
        <v>1086</v>
      </c>
      <c r="C139" s="449"/>
      <c r="D139" s="449"/>
      <c r="E139" s="71"/>
    </row>
    <row r="140" ht="12.75"/>
    <row r="141" spans="1:14" ht="12.75">
      <c r="A141" s="366" t="s">
        <v>369</v>
      </c>
      <c r="B141" s="606" t="s">
        <v>163</v>
      </c>
      <c r="C141" s="509"/>
      <c r="D141" s="509"/>
      <c r="E141" s="509"/>
      <c r="F141" s="509"/>
      <c r="G141" s="415"/>
      <c r="H141" s="415"/>
      <c r="I141" s="415"/>
      <c r="J141" s="415"/>
      <c r="K141" s="415"/>
      <c r="L141" s="415"/>
      <c r="M141" s="415"/>
      <c r="N141" s="415"/>
    </row>
    <row r="142" spans="1:5" ht="12.75">
      <c r="A142" s="366" t="s">
        <v>369</v>
      </c>
      <c r="B142" s="604"/>
      <c r="C142" s="604"/>
      <c r="D142" s="175" t="s">
        <v>783</v>
      </c>
      <c r="E142" s="175" t="s">
        <v>784</v>
      </c>
    </row>
    <row r="143" spans="1:5" ht="12.75">
      <c r="A143" s="366" t="s">
        <v>369</v>
      </c>
      <c r="B143" s="603" t="s">
        <v>785</v>
      </c>
      <c r="C143" s="603"/>
      <c r="D143" s="409" t="s">
        <v>1052</v>
      </c>
      <c r="E143" s="30"/>
    </row>
    <row r="144" spans="1:5" ht="12.75">
      <c r="A144" s="366" t="s">
        <v>369</v>
      </c>
      <c r="B144" s="603" t="s">
        <v>786</v>
      </c>
      <c r="C144" s="603"/>
      <c r="D144" s="409" t="s">
        <v>1052</v>
      </c>
      <c r="E144" s="30"/>
    </row>
    <row r="145" spans="1:5" ht="12.75">
      <c r="A145" s="366" t="s">
        <v>369</v>
      </c>
      <c r="B145" s="603" t="s">
        <v>787</v>
      </c>
      <c r="C145" s="603"/>
      <c r="D145" s="409" t="s">
        <v>1052</v>
      </c>
      <c r="E145" s="30"/>
    </row>
    <row r="146" spans="1:5" ht="12.75">
      <c r="A146" s="366" t="s">
        <v>369</v>
      </c>
      <c r="B146" s="603" t="s">
        <v>788</v>
      </c>
      <c r="C146" s="603"/>
      <c r="D146" s="30"/>
      <c r="E146" s="30"/>
    </row>
    <row r="147" spans="1:5" ht="12.75">
      <c r="A147" s="366" t="s">
        <v>369</v>
      </c>
      <c r="B147" s="603" t="s">
        <v>789</v>
      </c>
      <c r="C147" s="603"/>
      <c r="D147" s="409" t="s">
        <v>1052</v>
      </c>
      <c r="E147" s="30"/>
    </row>
    <row r="148" spans="1:5" ht="12.75">
      <c r="A148" s="366" t="s">
        <v>369</v>
      </c>
      <c r="B148" s="603" t="s">
        <v>790</v>
      </c>
      <c r="C148" s="603"/>
      <c r="D148" s="30"/>
      <c r="E148" s="160"/>
    </row>
    <row r="149" spans="1:5" ht="12.75">
      <c r="A149" s="366" t="s">
        <v>369</v>
      </c>
      <c r="B149" s="603" t="s">
        <v>791</v>
      </c>
      <c r="C149" s="603"/>
      <c r="D149" s="409" t="s">
        <v>1052</v>
      </c>
      <c r="E149" s="30"/>
    </row>
    <row r="150" spans="1:5" ht="12.75">
      <c r="A150" s="366" t="s">
        <v>369</v>
      </c>
      <c r="B150" s="603" t="s">
        <v>956</v>
      </c>
      <c r="C150" s="603"/>
      <c r="D150" s="409" t="s">
        <v>1052</v>
      </c>
      <c r="E150" s="409" t="s">
        <v>1052</v>
      </c>
    </row>
    <row r="151" spans="1:5" ht="12.75">
      <c r="A151" s="366" t="s">
        <v>369</v>
      </c>
      <c r="B151" s="603" t="s">
        <v>792</v>
      </c>
      <c r="C151" s="603"/>
      <c r="D151" s="409" t="s">
        <v>1052</v>
      </c>
      <c r="E151" s="30"/>
    </row>
    <row r="152" spans="1:5" ht="12.75">
      <c r="A152" s="366" t="s">
        <v>369</v>
      </c>
      <c r="B152" s="603" t="s">
        <v>793</v>
      </c>
      <c r="C152" s="603"/>
      <c r="D152" s="409" t="s">
        <v>1052</v>
      </c>
      <c r="E152" s="409" t="s">
        <v>1052</v>
      </c>
    </row>
    <row r="153" spans="1:5" ht="12.75">
      <c r="A153" s="366" t="s">
        <v>369</v>
      </c>
      <c r="B153" s="603" t="s">
        <v>794</v>
      </c>
      <c r="C153" s="603"/>
      <c r="D153" s="30"/>
      <c r="E153" s="30"/>
    </row>
    <row r="154" ht="12.75"/>
    <row r="155" spans="1:5" ht="55.5" customHeight="1">
      <c r="A155" s="240" t="s">
        <v>613</v>
      </c>
      <c r="B155" s="601" t="s">
        <v>614</v>
      </c>
      <c r="C155" s="602"/>
      <c r="D155" s="602"/>
      <c r="E155" s="602"/>
    </row>
    <row r="156" spans="1:5" ht="13.5" customHeight="1">
      <c r="A156" s="240"/>
      <c r="B156" s="359"/>
      <c r="C156" s="360"/>
      <c r="D156" s="360"/>
      <c r="E156" s="360"/>
    </row>
    <row r="157" spans="7:14" ht="12.75">
      <c r="G157" s="364"/>
      <c r="H157" s="364"/>
      <c r="I157" s="364"/>
      <c r="J157" s="364"/>
      <c r="K157" s="364"/>
      <c r="L157" s="364"/>
      <c r="M157" s="364"/>
      <c r="N157" s="364"/>
    </row>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sheetData>
  <mergeCells count="102">
    <mergeCell ref="A1:F1"/>
    <mergeCell ref="B3:D3"/>
    <mergeCell ref="B4:F4"/>
    <mergeCell ref="B6:D6"/>
    <mergeCell ref="B7:D7"/>
    <mergeCell ref="B9:F9"/>
    <mergeCell ref="B17:D17"/>
    <mergeCell ref="B18:D18"/>
    <mergeCell ref="B19:D19"/>
    <mergeCell ref="B20:D20"/>
    <mergeCell ref="B21:F21"/>
    <mergeCell ref="B22:D22"/>
    <mergeCell ref="B10:C10"/>
    <mergeCell ref="B11:C11"/>
    <mergeCell ref="B12:C12"/>
    <mergeCell ref="B14:D14"/>
    <mergeCell ref="B15:F15"/>
    <mergeCell ref="B16:D16"/>
    <mergeCell ref="B29:D29"/>
    <mergeCell ref="B31:F31"/>
    <mergeCell ref="B47:F47"/>
    <mergeCell ref="C56:F56"/>
    <mergeCell ref="B60:E60"/>
    <mergeCell ref="B61:E61"/>
    <mergeCell ref="B23:D23"/>
    <mergeCell ref="B24:D24"/>
    <mergeCell ref="B25:D25"/>
    <mergeCell ref="B26:F26"/>
    <mergeCell ref="B27:D27"/>
    <mergeCell ref="B28:D28"/>
    <mergeCell ref="B70:D70"/>
    <mergeCell ref="B72:E72"/>
    <mergeCell ref="B74:E74"/>
    <mergeCell ref="B76:E76"/>
    <mergeCell ref="B79:F79"/>
    <mergeCell ref="B62:E62"/>
    <mergeCell ref="B63:E63"/>
    <mergeCell ref="B65:F65"/>
    <mergeCell ref="B67:F67"/>
    <mergeCell ref="B68:D68"/>
    <mergeCell ref="B69:D69"/>
    <mergeCell ref="B89:F89"/>
    <mergeCell ref="B90:D90"/>
    <mergeCell ref="B91:D91"/>
    <mergeCell ref="B92:D92"/>
    <mergeCell ref="B93:D93"/>
    <mergeCell ref="B94:D94"/>
    <mergeCell ref="B80:D80"/>
    <mergeCell ref="B81:D81"/>
    <mergeCell ref="B82:D82"/>
    <mergeCell ref="B83:D83"/>
    <mergeCell ref="B84:D84"/>
    <mergeCell ref="B85:D85"/>
    <mergeCell ref="B102:D102"/>
    <mergeCell ref="B104:F104"/>
    <mergeCell ref="C105:D105"/>
    <mergeCell ref="B106:C106"/>
    <mergeCell ref="B110:C110"/>
    <mergeCell ref="B111:C111"/>
    <mergeCell ref="B95:D95"/>
    <mergeCell ref="B96:D96"/>
    <mergeCell ref="B97:D97"/>
    <mergeCell ref="B99:F99"/>
    <mergeCell ref="B100:D100"/>
    <mergeCell ref="B101:D101"/>
    <mergeCell ref="B122:D122"/>
    <mergeCell ref="B123:D123"/>
    <mergeCell ref="B124:D124"/>
    <mergeCell ref="B125:D125"/>
    <mergeCell ref="B126:D126"/>
    <mergeCell ref="B127:D127"/>
    <mergeCell ref="B112:C112"/>
    <mergeCell ref="B116:C116"/>
    <mergeCell ref="B117:D117"/>
    <mergeCell ref="B118:D118"/>
    <mergeCell ref="B119:D119"/>
    <mergeCell ref="B120:D120"/>
    <mergeCell ref="B135:D135"/>
    <mergeCell ref="B136:D136"/>
    <mergeCell ref="B137:D137"/>
    <mergeCell ref="B138:D138"/>
    <mergeCell ref="B139:D139"/>
    <mergeCell ref="B141:F141"/>
    <mergeCell ref="B129:C129"/>
    <mergeCell ref="B130:C130"/>
    <mergeCell ref="B131:D131"/>
    <mergeCell ref="B132:D132"/>
    <mergeCell ref="B133:D133"/>
    <mergeCell ref="B134:D134"/>
    <mergeCell ref="B155:E155"/>
    <mergeCell ref="B148:C148"/>
    <mergeCell ref="B149:C149"/>
    <mergeCell ref="B150:C150"/>
    <mergeCell ref="B151:C151"/>
    <mergeCell ref="B152:C152"/>
    <mergeCell ref="B153:C153"/>
    <mergeCell ref="B142:C142"/>
    <mergeCell ref="B143:C143"/>
    <mergeCell ref="B144:C144"/>
    <mergeCell ref="B145:C145"/>
    <mergeCell ref="B146:C146"/>
    <mergeCell ref="B147:C14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showRowColHeaders="0" view="pageLayout" showRuler="0" workbookViewId="0" topLeftCell="A1">
      <selection activeCell="K30" sqref="K30"/>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s>
  <sheetData>
    <row r="1" spans="1:11" ht="18">
      <c r="A1" s="446" t="s">
        <v>164</v>
      </c>
      <c r="B1" s="446"/>
      <c r="C1" s="446"/>
      <c r="D1" s="446"/>
      <c r="E1" s="446"/>
      <c r="F1" s="446"/>
      <c r="G1" s="446"/>
      <c r="H1" s="446"/>
      <c r="I1" s="446"/>
      <c r="J1" s="446"/>
      <c r="K1" s="446"/>
    </row>
    <row r="2" ht="12.75"/>
    <row r="3" spans="1:11" ht="38.25" customHeight="1">
      <c r="A3" s="3" t="s">
        <v>193</v>
      </c>
      <c r="B3" s="642" t="s">
        <v>1019</v>
      </c>
      <c r="C3" s="643"/>
      <c r="D3" s="643"/>
      <c r="E3" s="643"/>
      <c r="F3" s="643"/>
      <c r="G3" s="643"/>
      <c r="H3" s="643"/>
      <c r="I3" s="643"/>
      <c r="J3" s="643"/>
      <c r="K3" s="643"/>
    </row>
    <row r="4" spans="2:11" ht="66" customHeight="1">
      <c r="B4" s="635" t="s">
        <v>814</v>
      </c>
      <c r="C4" s="635"/>
      <c r="D4" s="635"/>
      <c r="E4" s="635"/>
      <c r="F4" s="635"/>
      <c r="G4" s="635"/>
      <c r="H4" s="635"/>
      <c r="I4" s="635"/>
      <c r="J4" s="635"/>
      <c r="K4" s="635"/>
    </row>
    <row r="5" spans="2:11" s="253" customFormat="1" ht="12.75">
      <c r="B5" s="254"/>
      <c r="C5" s="255"/>
      <c r="D5" s="252"/>
      <c r="E5" s="252"/>
      <c r="F5" s="252"/>
      <c r="G5" s="252"/>
      <c r="H5" s="252"/>
      <c r="I5" s="256"/>
      <c r="J5" s="254" t="s">
        <v>876</v>
      </c>
      <c r="K5" s="254" t="s">
        <v>877</v>
      </c>
    </row>
    <row r="6" spans="2:11" s="250" customFormat="1" ht="55.5" customHeight="1">
      <c r="B6" s="251"/>
      <c r="C6" s="635" t="s">
        <v>869</v>
      </c>
      <c r="D6" s="635"/>
      <c r="E6" s="635"/>
      <c r="F6" s="635"/>
      <c r="G6" s="635"/>
      <c r="H6" s="635"/>
      <c r="I6" s="635"/>
      <c r="J6" s="257" t="s">
        <v>878</v>
      </c>
      <c r="K6" s="257" t="s">
        <v>879</v>
      </c>
    </row>
    <row r="7" spans="2:11" s="250" customFormat="1" ht="46.5" customHeight="1">
      <c r="B7" s="251"/>
      <c r="C7" s="635" t="s">
        <v>870</v>
      </c>
      <c r="D7" s="635"/>
      <c r="E7" s="635"/>
      <c r="F7" s="635"/>
      <c r="G7" s="635"/>
      <c r="H7" s="635"/>
      <c r="I7" s="635"/>
      <c r="J7" s="257" t="s">
        <v>878</v>
      </c>
      <c r="K7" s="257" t="s">
        <v>480</v>
      </c>
    </row>
    <row r="8" spans="2:11" s="250" customFormat="1" ht="24.75" customHeight="1">
      <c r="B8" s="251"/>
      <c r="C8" s="635" t="s">
        <v>871</v>
      </c>
      <c r="D8" s="635"/>
      <c r="E8" s="635"/>
      <c r="F8" s="635"/>
      <c r="G8" s="635"/>
      <c r="H8" s="635"/>
      <c r="I8" s="635"/>
      <c r="J8" s="257" t="s">
        <v>878</v>
      </c>
      <c r="K8" s="257" t="s">
        <v>880</v>
      </c>
    </row>
    <row r="9" spans="2:11" s="250" customFormat="1" ht="25.5" customHeight="1">
      <c r="B9" s="251"/>
      <c r="C9" s="635" t="s">
        <v>872</v>
      </c>
      <c r="D9" s="635"/>
      <c r="E9" s="635"/>
      <c r="F9" s="635"/>
      <c r="G9" s="635"/>
      <c r="H9" s="635"/>
      <c r="I9" s="635"/>
      <c r="J9" s="257" t="s">
        <v>878</v>
      </c>
      <c r="K9" s="257" t="s">
        <v>878</v>
      </c>
    </row>
    <row r="10" spans="2:11" s="250" customFormat="1" ht="12.75">
      <c r="B10" s="251"/>
      <c r="C10" s="635" t="s">
        <v>873</v>
      </c>
      <c r="D10" s="635"/>
      <c r="E10" s="635"/>
      <c r="F10" s="635"/>
      <c r="G10" s="635"/>
      <c r="H10" s="635"/>
      <c r="I10" s="635"/>
      <c r="J10" s="257" t="s">
        <v>880</v>
      </c>
      <c r="K10" s="257" t="s">
        <v>878</v>
      </c>
    </row>
    <row r="11" spans="2:11" s="250" customFormat="1" ht="12.75">
      <c r="B11" s="251"/>
      <c r="C11" s="635" t="s">
        <v>874</v>
      </c>
      <c r="D11" s="635"/>
      <c r="E11" s="635"/>
      <c r="F11" s="635"/>
      <c r="G11" s="635"/>
      <c r="H11" s="635"/>
      <c r="I11" s="635"/>
      <c r="J11" s="257" t="s">
        <v>878</v>
      </c>
      <c r="K11" s="257" t="s">
        <v>878</v>
      </c>
    </row>
    <row r="12" spans="2:11" s="250" customFormat="1" ht="12.75">
      <c r="B12" s="251"/>
      <c r="C12" s="635" t="s">
        <v>875</v>
      </c>
      <c r="D12" s="635"/>
      <c r="E12" s="635"/>
      <c r="F12" s="635"/>
      <c r="G12" s="635"/>
      <c r="H12" s="635"/>
      <c r="I12" s="635"/>
      <c r="J12" s="257" t="s">
        <v>878</v>
      </c>
      <c r="K12" s="257" t="s">
        <v>880</v>
      </c>
    </row>
    <row r="13" spans="2:17" ht="12.75" customHeight="1">
      <c r="B13" s="180"/>
      <c r="C13" s="180"/>
      <c r="D13" s="180"/>
      <c r="E13" s="180"/>
      <c r="F13" s="180"/>
      <c r="G13" s="180"/>
      <c r="H13" s="180"/>
      <c r="I13" s="180"/>
      <c r="J13" s="180"/>
      <c r="K13" s="180"/>
      <c r="Q13" s="317"/>
    </row>
    <row r="14" spans="2:11" s="258" customFormat="1" ht="25.5" customHeight="1">
      <c r="B14" s="636" t="s">
        <v>881</v>
      </c>
      <c r="C14" s="637"/>
      <c r="D14" s="637"/>
      <c r="E14" s="637"/>
      <c r="F14" s="637"/>
      <c r="G14" s="637"/>
      <c r="H14" s="637"/>
      <c r="I14" s="637"/>
      <c r="J14" s="637"/>
      <c r="K14" s="637"/>
    </row>
    <row r="15" spans="2:11" s="258" customFormat="1" ht="49.5" customHeight="1">
      <c r="B15" s="636" t="s">
        <v>882</v>
      </c>
      <c r="C15" s="637"/>
      <c r="D15" s="637"/>
      <c r="E15" s="637"/>
      <c r="F15" s="637"/>
      <c r="G15" s="637"/>
      <c r="H15" s="637"/>
      <c r="I15" s="637"/>
      <c r="J15" s="637"/>
      <c r="K15" s="637"/>
    </row>
    <row r="16" spans="2:11" ht="25.5" customHeight="1">
      <c r="B16" s="636" t="s">
        <v>834</v>
      </c>
      <c r="C16" s="636"/>
      <c r="D16" s="636"/>
      <c r="E16" s="636"/>
      <c r="F16" s="636"/>
      <c r="G16" s="636"/>
      <c r="H16" s="636"/>
      <c r="I16" s="636"/>
      <c r="J16" s="636"/>
      <c r="K16" s="636"/>
    </row>
    <row r="17" spans="2:11" ht="64.5" customHeight="1">
      <c r="B17" s="636" t="s">
        <v>149</v>
      </c>
      <c r="C17" s="637"/>
      <c r="D17" s="637"/>
      <c r="E17" s="637"/>
      <c r="F17" s="637"/>
      <c r="G17" s="637"/>
      <c r="H17" s="637"/>
      <c r="I17" s="637"/>
      <c r="J17" s="637"/>
      <c r="K17" s="637"/>
    </row>
    <row r="18" spans="2:11" ht="12.75" customHeight="1">
      <c r="B18" s="638" t="s">
        <v>766</v>
      </c>
      <c r="C18" s="639"/>
      <c r="D18" s="639"/>
      <c r="E18" s="639"/>
      <c r="F18" s="639"/>
      <c r="G18" s="639"/>
      <c r="H18" s="639"/>
      <c r="I18" s="639"/>
      <c r="J18" s="639"/>
      <c r="K18" s="639"/>
    </row>
    <row r="19" spans="2:11" ht="12.75" customHeight="1">
      <c r="B19" s="639"/>
      <c r="C19" s="639"/>
      <c r="D19" s="639"/>
      <c r="E19" s="639"/>
      <c r="F19" s="639"/>
      <c r="G19" s="639"/>
      <c r="H19" s="639"/>
      <c r="I19" s="639"/>
      <c r="J19" s="639"/>
      <c r="K19" s="639"/>
    </row>
    <row r="20" spans="3:11" ht="12.75">
      <c r="C20" s="162"/>
      <c r="D20" s="162"/>
      <c r="E20" s="162"/>
      <c r="F20" s="162"/>
      <c r="G20" s="162"/>
      <c r="H20" s="162"/>
      <c r="I20" s="162"/>
      <c r="J20" s="162"/>
      <c r="K20" s="162"/>
    </row>
    <row r="21" spans="1:11" ht="12.75">
      <c r="A21" s="3" t="s">
        <v>193</v>
      </c>
      <c r="B21" s="628"/>
      <c r="C21" s="629"/>
      <c r="D21" s="629"/>
      <c r="E21" s="629"/>
      <c r="F21" s="629"/>
      <c r="G21" s="629"/>
      <c r="H21" s="630"/>
      <c r="I21" s="175" t="s">
        <v>165</v>
      </c>
      <c r="J21" s="175" t="s">
        <v>166</v>
      </c>
      <c r="K21" s="175" t="s">
        <v>275</v>
      </c>
    </row>
    <row r="22" spans="1:11" ht="12.75">
      <c r="A22" s="3" t="s">
        <v>193</v>
      </c>
      <c r="B22" s="176" t="s">
        <v>167</v>
      </c>
      <c r="C22" s="460" t="s">
        <v>168</v>
      </c>
      <c r="D22" s="460"/>
      <c r="E22" s="460"/>
      <c r="F22" s="460"/>
      <c r="G22" s="460"/>
      <c r="H22" s="461"/>
      <c r="I22" s="108">
        <v>168</v>
      </c>
      <c r="J22" s="108">
        <v>247</v>
      </c>
      <c r="K22" s="108">
        <f>168+247</f>
        <v>415</v>
      </c>
    </row>
    <row r="23" spans="1:11" ht="12.75">
      <c r="A23" s="3" t="s">
        <v>193</v>
      </c>
      <c r="B23" s="176" t="s">
        <v>169</v>
      </c>
      <c r="C23" s="460" t="s">
        <v>170</v>
      </c>
      <c r="D23" s="460"/>
      <c r="E23" s="460"/>
      <c r="F23" s="460"/>
      <c r="G23" s="460"/>
      <c r="H23" s="461"/>
      <c r="I23" s="108">
        <v>23</v>
      </c>
      <c r="J23" s="108">
        <v>96</v>
      </c>
      <c r="K23" s="108">
        <f>23+96</f>
        <v>119</v>
      </c>
    </row>
    <row r="24" spans="1:11" ht="12.75">
      <c r="A24" s="3" t="s">
        <v>193</v>
      </c>
      <c r="B24" s="176" t="s">
        <v>171</v>
      </c>
      <c r="C24" s="460" t="s">
        <v>172</v>
      </c>
      <c r="D24" s="460"/>
      <c r="E24" s="460"/>
      <c r="F24" s="460"/>
      <c r="G24" s="460"/>
      <c r="H24" s="461"/>
      <c r="I24" s="108">
        <v>67</v>
      </c>
      <c r="J24" s="108">
        <v>121</v>
      </c>
      <c r="K24" s="108">
        <f>67+121</f>
        <v>188</v>
      </c>
    </row>
    <row r="25" spans="1:11" ht="12.75">
      <c r="A25" s="3" t="s">
        <v>193</v>
      </c>
      <c r="B25" s="176" t="s">
        <v>173</v>
      </c>
      <c r="C25" s="460" t="s">
        <v>174</v>
      </c>
      <c r="D25" s="460"/>
      <c r="E25" s="460"/>
      <c r="F25" s="460"/>
      <c r="G25" s="460"/>
      <c r="H25" s="461"/>
      <c r="I25" s="108">
        <v>101</v>
      </c>
      <c r="J25" s="108">
        <v>122</v>
      </c>
      <c r="K25" s="108">
        <f>101+122</f>
        <v>223</v>
      </c>
    </row>
    <row r="26" spans="1:11" ht="14.25" customHeight="1">
      <c r="A26" s="3" t="s">
        <v>193</v>
      </c>
      <c r="B26" s="176" t="s">
        <v>175</v>
      </c>
      <c r="C26" s="460" t="s">
        <v>176</v>
      </c>
      <c r="D26" s="460"/>
      <c r="E26" s="460"/>
      <c r="F26" s="460"/>
      <c r="G26" s="460"/>
      <c r="H26" s="461"/>
      <c r="I26" s="108">
        <v>3</v>
      </c>
      <c r="J26" s="108">
        <v>0</v>
      </c>
      <c r="K26" s="108">
        <v>3</v>
      </c>
    </row>
    <row r="27" spans="1:11" ht="25.5" customHeight="1">
      <c r="A27" s="3" t="s">
        <v>193</v>
      </c>
      <c r="B27" s="177" t="s">
        <v>177</v>
      </c>
      <c r="C27" s="633" t="s">
        <v>150</v>
      </c>
      <c r="D27" s="633"/>
      <c r="E27" s="633"/>
      <c r="F27" s="633"/>
      <c r="G27" s="633"/>
      <c r="H27" s="595"/>
      <c r="I27" s="108">
        <v>127</v>
      </c>
      <c r="J27" s="108">
        <v>43</v>
      </c>
      <c r="K27" s="108">
        <f>I27+J27</f>
        <v>170</v>
      </c>
    </row>
    <row r="28" spans="1:11" ht="26.25" customHeight="1">
      <c r="A28" s="3" t="s">
        <v>193</v>
      </c>
      <c r="B28" s="177" t="s">
        <v>178</v>
      </c>
      <c r="C28" s="460" t="s">
        <v>179</v>
      </c>
      <c r="D28" s="460"/>
      <c r="E28" s="460"/>
      <c r="F28" s="460"/>
      <c r="G28" s="460"/>
      <c r="H28" s="461"/>
      <c r="I28" s="108">
        <v>39</v>
      </c>
      <c r="J28" s="108">
        <v>86</v>
      </c>
      <c r="K28" s="108">
        <f>+I28+J28</f>
        <v>125</v>
      </c>
    </row>
    <row r="29" spans="1:11" ht="12.75">
      <c r="A29" s="3" t="s">
        <v>193</v>
      </c>
      <c r="B29" s="176" t="s">
        <v>180</v>
      </c>
      <c r="C29" s="460" t="s">
        <v>181</v>
      </c>
      <c r="D29" s="460"/>
      <c r="E29" s="460"/>
      <c r="F29" s="460"/>
      <c r="G29" s="460"/>
      <c r="H29" s="461"/>
      <c r="I29" s="108">
        <v>2</v>
      </c>
      <c r="J29" s="108">
        <v>21</v>
      </c>
      <c r="K29" s="108">
        <f>+I29+J29</f>
        <v>23</v>
      </c>
    </row>
    <row r="30" spans="1:11" ht="25.5" customHeight="1">
      <c r="A30" s="3" t="s">
        <v>193</v>
      </c>
      <c r="B30" s="176" t="s">
        <v>182</v>
      </c>
      <c r="C30" s="460" t="s">
        <v>414</v>
      </c>
      <c r="D30" s="460"/>
      <c r="E30" s="460"/>
      <c r="F30" s="460"/>
      <c r="G30" s="460"/>
      <c r="H30" s="461"/>
      <c r="I30" s="108">
        <v>0</v>
      </c>
      <c r="J30" s="108">
        <v>97</v>
      </c>
      <c r="K30" s="108">
        <f>+I30+J30</f>
        <v>97</v>
      </c>
    </row>
    <row r="31" spans="1:11" ht="25.5" customHeight="1">
      <c r="A31" s="3" t="s">
        <v>193</v>
      </c>
      <c r="B31" s="237" t="s">
        <v>212</v>
      </c>
      <c r="C31" s="505" t="s">
        <v>883</v>
      </c>
      <c r="D31" s="505"/>
      <c r="E31" s="505"/>
      <c r="F31" s="505"/>
      <c r="G31" s="505"/>
      <c r="H31" s="505"/>
      <c r="I31" s="108">
        <v>58</v>
      </c>
      <c r="J31" s="108">
        <v>91</v>
      </c>
      <c r="K31" s="108">
        <f>58+91</f>
        <v>149</v>
      </c>
    </row>
    <row r="32" ht="12.75"/>
    <row r="33" spans="1:11" ht="12.75">
      <c r="A33" s="3" t="s">
        <v>194</v>
      </c>
      <c r="B33" s="644" t="s">
        <v>196</v>
      </c>
      <c r="C33" s="509"/>
      <c r="D33" s="509"/>
      <c r="E33" s="509"/>
      <c r="F33" s="509"/>
      <c r="G33" s="509"/>
      <c r="H33" s="509"/>
      <c r="I33" s="509"/>
      <c r="J33" s="509"/>
      <c r="K33" s="509"/>
    </row>
    <row r="34" spans="2:11" ht="64.5" customHeight="1">
      <c r="B34" s="448" t="s">
        <v>1020</v>
      </c>
      <c r="C34" s="448"/>
      <c r="D34" s="448"/>
      <c r="E34" s="448"/>
      <c r="F34" s="448"/>
      <c r="G34" s="448"/>
      <c r="H34" s="448"/>
      <c r="I34" s="448"/>
      <c r="J34" s="448"/>
      <c r="K34" s="448"/>
    </row>
    <row r="35" spans="2:11" ht="12.75">
      <c r="B35" s="7"/>
      <c r="C35" s="7"/>
      <c r="D35" s="7"/>
      <c r="E35" s="7"/>
      <c r="F35" s="7"/>
      <c r="G35" s="7"/>
      <c r="H35" s="7"/>
      <c r="I35" s="7"/>
      <c r="J35" s="7"/>
      <c r="K35" s="7"/>
    </row>
    <row r="36" spans="1:11" s="226" customFormat="1" ht="12.75">
      <c r="A36" s="91" t="s">
        <v>194</v>
      </c>
      <c r="B36" s="645" t="s">
        <v>1021</v>
      </c>
      <c r="C36" s="645"/>
      <c r="D36" s="645"/>
      <c r="E36" s="645"/>
      <c r="F36" s="645"/>
      <c r="G36" s="238">
        <v>13.6</v>
      </c>
      <c r="H36" s="239" t="s">
        <v>213</v>
      </c>
      <c r="I36" s="259" t="s">
        <v>884</v>
      </c>
      <c r="J36" s="260">
        <v>2199.6</v>
      </c>
      <c r="K36" s="259" t="s">
        <v>885</v>
      </c>
    </row>
    <row r="37" spans="9:11" s="226" customFormat="1" ht="12.75">
      <c r="I37" s="261" t="s">
        <v>886</v>
      </c>
      <c r="J37" s="260">
        <v>162</v>
      </c>
      <c r="K37" s="259" t="s">
        <v>214</v>
      </c>
    </row>
    <row r="38" spans="1:11" ht="16.5" customHeight="1">
      <c r="A38" s="3" t="s">
        <v>195</v>
      </c>
      <c r="B38" s="644" t="s">
        <v>183</v>
      </c>
      <c r="C38" s="509"/>
      <c r="D38" s="509"/>
      <c r="E38" s="509"/>
      <c r="F38" s="509"/>
      <c r="G38" s="509"/>
      <c r="H38" s="509"/>
      <c r="I38" s="509"/>
      <c r="J38" s="509"/>
      <c r="K38" s="509"/>
    </row>
    <row r="39" spans="1:11" ht="27" customHeight="1">
      <c r="A39" s="3"/>
      <c r="B39" s="540" t="s">
        <v>1022</v>
      </c>
      <c r="C39" s="448"/>
      <c r="D39" s="448"/>
      <c r="E39" s="448"/>
      <c r="F39" s="448"/>
      <c r="G39" s="448"/>
      <c r="H39" s="448"/>
      <c r="I39" s="448"/>
      <c r="J39" s="448"/>
      <c r="K39" s="448"/>
    </row>
    <row r="40" spans="1:11" ht="115.5" customHeight="1">
      <c r="A40" s="3"/>
      <c r="B40" s="634" t="s">
        <v>795</v>
      </c>
      <c r="C40" s="448"/>
      <c r="D40" s="448"/>
      <c r="E40" s="448"/>
      <c r="F40" s="448"/>
      <c r="G40" s="448"/>
      <c r="H40" s="448"/>
      <c r="I40" s="448"/>
      <c r="J40" s="448"/>
      <c r="K40" s="448"/>
    </row>
    <row r="41" spans="1:11" ht="93" customHeight="1">
      <c r="A41" s="3"/>
      <c r="B41" s="634" t="s">
        <v>796</v>
      </c>
      <c r="C41" s="540"/>
      <c r="D41" s="540"/>
      <c r="E41" s="540"/>
      <c r="F41" s="540"/>
      <c r="G41" s="540"/>
      <c r="H41" s="540"/>
      <c r="I41" s="540"/>
      <c r="J41" s="540"/>
      <c r="K41" s="540"/>
    </row>
    <row r="42" spans="1:11" ht="68.25" customHeight="1">
      <c r="A42" s="3"/>
      <c r="B42" s="540" t="s">
        <v>1023</v>
      </c>
      <c r="C42" s="448"/>
      <c r="D42" s="448"/>
      <c r="E42" s="448"/>
      <c r="F42" s="448"/>
      <c r="G42" s="448"/>
      <c r="H42" s="448"/>
      <c r="I42" s="448"/>
      <c r="J42" s="448"/>
      <c r="K42" s="448"/>
    </row>
    <row r="43" spans="1:11" ht="12.75">
      <c r="A43" s="3"/>
      <c r="B43" s="179"/>
      <c r="C43" s="179"/>
      <c r="D43" s="179"/>
      <c r="E43" s="179"/>
      <c r="F43" s="179"/>
      <c r="G43" s="179"/>
      <c r="H43" s="179"/>
      <c r="I43" s="179"/>
      <c r="J43" s="179"/>
      <c r="K43" s="179"/>
    </row>
    <row r="44" spans="1:11" ht="12.75">
      <c r="A44" s="3" t="s">
        <v>195</v>
      </c>
      <c r="B44" s="646" t="s">
        <v>444</v>
      </c>
      <c r="C44" s="520"/>
      <c r="D44" s="520"/>
      <c r="E44" s="520"/>
      <c r="F44" s="520"/>
      <c r="G44" s="520"/>
      <c r="H44" s="520"/>
      <c r="I44" s="520"/>
      <c r="J44" s="520"/>
      <c r="K44" s="520"/>
    </row>
    <row r="45" ht="12.75"/>
    <row r="46" spans="1:11" ht="12.75">
      <c r="A46" s="3" t="s">
        <v>195</v>
      </c>
      <c r="B46" s="647" t="s">
        <v>445</v>
      </c>
      <c r="C46" s="647"/>
      <c r="D46" s="647"/>
      <c r="E46" s="647"/>
      <c r="F46" s="647"/>
      <c r="G46" s="647"/>
      <c r="H46" s="647"/>
      <c r="I46" s="647"/>
      <c r="J46" s="647"/>
      <c r="K46" s="647"/>
    </row>
    <row r="47" spans="1:11" ht="12.75">
      <c r="A47" s="3" t="s">
        <v>195</v>
      </c>
      <c r="B47" s="641" t="s">
        <v>184</v>
      </c>
      <c r="C47" s="641"/>
      <c r="D47" s="178" t="s">
        <v>185</v>
      </c>
      <c r="E47" s="178" t="s">
        <v>186</v>
      </c>
      <c r="F47" s="178" t="s">
        <v>187</v>
      </c>
      <c r="G47" s="178" t="s">
        <v>188</v>
      </c>
      <c r="H47" s="178" t="s">
        <v>189</v>
      </c>
      <c r="I47" s="178" t="s">
        <v>190</v>
      </c>
      <c r="J47" s="178" t="s">
        <v>191</v>
      </c>
      <c r="K47" s="178" t="s">
        <v>275</v>
      </c>
    </row>
    <row r="48" spans="1:11" ht="12.75">
      <c r="A48" s="3" t="s">
        <v>195</v>
      </c>
      <c r="B48" s="641"/>
      <c r="C48" s="641"/>
      <c r="D48" s="30">
        <v>111</v>
      </c>
      <c r="E48" s="30">
        <v>179</v>
      </c>
      <c r="F48" s="30">
        <v>133</v>
      </c>
      <c r="G48" s="30">
        <v>61</v>
      </c>
      <c r="H48" s="30">
        <v>25</v>
      </c>
      <c r="I48" s="30">
        <v>18</v>
      </c>
      <c r="J48" s="30">
        <v>2</v>
      </c>
      <c r="K48" s="30">
        <f>SUM(D48:J48)</f>
        <v>529</v>
      </c>
    </row>
    <row r="49" spans="2:3" ht="12.75">
      <c r="B49" s="640"/>
      <c r="C49" s="640"/>
    </row>
    <row r="50" spans="1:11" ht="12.75">
      <c r="A50" s="3" t="s">
        <v>195</v>
      </c>
      <c r="B50" s="641" t="s">
        <v>192</v>
      </c>
      <c r="C50" s="641"/>
      <c r="D50" s="178" t="s">
        <v>185</v>
      </c>
      <c r="E50" s="178" t="s">
        <v>186</v>
      </c>
      <c r="F50" s="178" t="s">
        <v>187</v>
      </c>
      <c r="G50" s="178" t="s">
        <v>188</v>
      </c>
      <c r="H50" s="178" t="s">
        <v>189</v>
      </c>
      <c r="I50" s="178" t="s">
        <v>190</v>
      </c>
      <c r="J50" s="178" t="s">
        <v>191</v>
      </c>
      <c r="K50" s="178" t="s">
        <v>275</v>
      </c>
    </row>
    <row r="51" spans="1:11" ht="12.75">
      <c r="A51" s="3" t="s">
        <v>195</v>
      </c>
      <c r="B51" s="641"/>
      <c r="C51" s="641"/>
      <c r="D51" s="30">
        <v>23</v>
      </c>
      <c r="E51" s="30">
        <v>49</v>
      </c>
      <c r="F51" s="30">
        <v>27</v>
      </c>
      <c r="G51" s="30">
        <v>0</v>
      </c>
      <c r="H51" s="30">
        <v>0</v>
      </c>
      <c r="I51" s="30">
        <v>0</v>
      </c>
      <c r="J51" s="30">
        <v>0</v>
      </c>
      <c r="K51" s="30">
        <f>SUM(D51:J51)</f>
        <v>99</v>
      </c>
    </row>
    <row r="52" ht="12.75"/>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Sarah M King</cp:lastModifiedBy>
  <cp:lastPrinted>2013-08-28T20:03:57Z</cp:lastPrinted>
  <dcterms:created xsi:type="dcterms:W3CDTF">2001-06-11T17:38:48Z</dcterms:created>
  <dcterms:modified xsi:type="dcterms:W3CDTF">2014-01-10T19:02:52Z</dcterms:modified>
  <cp:category/>
  <cp:version/>
  <cp:contentType/>
  <cp:contentStatus/>
</cp:coreProperties>
</file>